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bieu 2-qui 2" sheetId="1" r:id="rId1"/>
    <sheet name="bieu 3_ qui2" sheetId="2" r:id="rId2"/>
    <sheet name="bieu 4_qui2" sheetId="3" r:id="rId3"/>
  </sheets>
  <definedNames/>
  <calcPr fullCalcOnLoad="1"/>
</workbook>
</file>

<file path=xl/sharedStrings.xml><?xml version="1.0" encoding="utf-8"?>
<sst xmlns="http://schemas.openxmlformats.org/spreadsheetml/2006/main" count="329" uniqueCount="172">
  <si>
    <t>TT</t>
  </si>
  <si>
    <t xml:space="preserve">Dự toán được giao </t>
  </si>
  <si>
    <t>I</t>
  </si>
  <si>
    <t>II</t>
  </si>
  <si>
    <t>Dự toán chi ngân sách nhà Nước</t>
  </si>
  <si>
    <t xml:space="preserve">THỦ TRƯỞNG ĐƠN VỊ </t>
  </si>
  <si>
    <t xml:space="preserve">Số liệu báo cáo
quyết toán </t>
  </si>
  <si>
    <t>Löông ngaïch baäc</t>
  </si>
  <si>
    <r>
      <t>L</t>
    </r>
    <r>
      <rPr>
        <i/>
        <sz val="12"/>
        <rFont val="Times New Roman"/>
        <family val="1"/>
      </rPr>
      <t>ươ</t>
    </r>
    <r>
      <rPr>
        <i/>
        <sz val="12"/>
        <rFont val="VNI-Times"/>
        <family val="0"/>
      </rPr>
      <t>ng h</t>
    </r>
    <r>
      <rPr>
        <i/>
        <sz val="12"/>
        <rFont val="Times New Roman"/>
        <family val="1"/>
      </rPr>
      <t>ợ</t>
    </r>
    <r>
      <rPr>
        <i/>
        <sz val="12"/>
        <rFont val="VNI-Times"/>
        <family val="0"/>
      </rPr>
      <t xml:space="preserve">p </t>
    </r>
    <r>
      <rPr>
        <i/>
        <sz val="12"/>
        <rFont val="Times New Roman"/>
        <family val="1"/>
      </rPr>
      <t>đồ</t>
    </r>
    <r>
      <rPr>
        <i/>
        <sz val="12"/>
        <rFont val="VNI-Times"/>
        <family val="0"/>
      </rPr>
      <t>ng</t>
    </r>
  </si>
  <si>
    <t xml:space="preserve">Phuï caáp </t>
  </si>
  <si>
    <t>Phuï caáp chöùc vuï</t>
  </si>
  <si>
    <t xml:space="preserve">Öu  ñaõi </t>
  </si>
  <si>
    <t xml:space="preserve">Traùch nhieäm </t>
  </si>
  <si>
    <t xml:space="preserve">Vöôït khung </t>
  </si>
  <si>
    <t xml:space="preserve">Caùc khoaûn ñoùng goùp </t>
  </si>
  <si>
    <t>KPCÑ2%</t>
  </si>
  <si>
    <t>BHTN 1%</t>
  </si>
  <si>
    <t xml:space="preserve">Thanh toaùn caù nhaân </t>
  </si>
  <si>
    <t xml:space="preserve">Taêng thu nhaäp </t>
  </si>
  <si>
    <t xml:space="preserve">Dòch vuï coâng coäng </t>
  </si>
  <si>
    <t xml:space="preserve">Ñieän </t>
  </si>
  <si>
    <t>VSMT</t>
  </si>
  <si>
    <t xml:space="preserve">Vaät tö vaên phoøng </t>
  </si>
  <si>
    <t>VPP</t>
  </si>
  <si>
    <t>Vaät tö khaùc</t>
  </si>
  <si>
    <t xml:space="preserve">Thoâng tin lieân laïc </t>
  </si>
  <si>
    <t xml:space="preserve">Ñieän thoaïi </t>
  </si>
  <si>
    <t xml:space="preserve">Coâng taùc phí </t>
  </si>
  <si>
    <t xml:space="preserve">Tieàn taøu xe </t>
  </si>
  <si>
    <t>Phuï caáp CTP</t>
  </si>
  <si>
    <t>Thueâ phoøng nguû</t>
  </si>
  <si>
    <t xml:space="preserve">Khoaùn coâng taùc phí </t>
  </si>
  <si>
    <t xml:space="preserve">Chi phí thueâ möôùn </t>
  </si>
  <si>
    <t xml:space="preserve">Vaän chuyeån </t>
  </si>
  <si>
    <t xml:space="preserve">Thueâ möôùn khaùc </t>
  </si>
  <si>
    <t>Söûa chöõa thöôøng xuyeân</t>
  </si>
  <si>
    <t>Söûa chöõa nhaø,cöûa</t>
  </si>
  <si>
    <t>Maùy bôm nöôùc</t>
  </si>
  <si>
    <t>Baûo trì maùy tính</t>
  </si>
  <si>
    <t>Chi phí NVCM</t>
  </si>
  <si>
    <t xml:space="preserve">Vaät tö chuyeân moân </t>
  </si>
  <si>
    <t>In aán  taøi lieäu Cm</t>
  </si>
  <si>
    <t xml:space="preserve">Ñoàng phuïc , trang phuïc </t>
  </si>
  <si>
    <t>Saùch taøi lieäu chuyeân moân</t>
  </si>
  <si>
    <t xml:space="preserve">Chi khaùc </t>
  </si>
  <si>
    <t xml:space="preserve">Chi tieáp khaùch </t>
  </si>
  <si>
    <t>Toång coäng :</t>
  </si>
  <si>
    <t xml:space="preserve">Phuï caáp theâm giôø </t>
  </si>
  <si>
    <t xml:space="preserve">Ñaøo taïo </t>
  </si>
  <si>
    <t xml:space="preserve">Chi caùc khoaûn khaùc </t>
  </si>
  <si>
    <t>Khaùc</t>
  </si>
  <si>
    <t>Coâng cuï , duïng cuï , vaên phoøng</t>
  </si>
  <si>
    <t>Ñöôøng ñieän,caáp thoaùt nöôùc</t>
  </si>
  <si>
    <t>BHYT 3%</t>
  </si>
  <si>
    <t xml:space="preserve">Thaâm nieân </t>
  </si>
  <si>
    <t>Cöôùc Internet</t>
  </si>
  <si>
    <t>Khoaùn ñieän thoaïi</t>
  </si>
  <si>
    <t xml:space="preserve">Thueâ ñaøo taïo lai caùn boä </t>
  </si>
  <si>
    <t>Chi hoã trôï khaùc</t>
  </si>
  <si>
    <t>Chi laäp quyõ khen thöôûng</t>
  </si>
  <si>
    <t xml:space="preserve">Chi phí nghieäp vuï chuyeân moân </t>
  </si>
  <si>
    <t xml:space="preserve">Chi hoã trôï khaùc </t>
  </si>
  <si>
    <t xml:space="preserve">Caùc khoaûn thanh toaùn cho caù nhaân </t>
  </si>
  <si>
    <t>Trôï caáp , phuï caáp khaùc</t>
  </si>
  <si>
    <t>III</t>
  </si>
  <si>
    <t>Tổng số chi</t>
  </si>
  <si>
    <t>IV</t>
  </si>
  <si>
    <t>Thu sự nghiệp khác</t>
  </si>
  <si>
    <t xml:space="preserve">II </t>
  </si>
  <si>
    <t xml:space="preserve">Tiền quỹ nhân đạo </t>
  </si>
  <si>
    <t xml:space="preserve">Chi phí ,lệ phí </t>
  </si>
  <si>
    <t>Tổng số thu :</t>
  </si>
  <si>
    <t xml:space="preserve">Tổng số tồn </t>
  </si>
  <si>
    <t xml:space="preserve">Thueâ lao ñoäng trong nöôùc </t>
  </si>
  <si>
    <t xml:space="preserve">Mua saém taøi saûn </t>
  </si>
  <si>
    <t>Chi phí hoïc taäp hoïc sinh</t>
  </si>
  <si>
    <t xml:space="preserve">Mua saém coâng cuï ,duïng cuï </t>
  </si>
  <si>
    <t xml:space="preserve">                Biểu số :02 - ban hành kèm theo thông tư số 61/2017/TT-BTC ngày 15 tháng 06 năm 2017 của Bộ Tài chính </t>
  </si>
  <si>
    <t>Nội dung</t>
  </si>
  <si>
    <t xml:space="preserve">                                                                    Đvt: triệu dồng </t>
  </si>
  <si>
    <t xml:space="preserve"> ( kèm theo quyết đính số …./ ngày    /    /       của……..)</t>
  </si>
  <si>
    <t>( Dùng cho đơn vị sử dụng ngân sách )</t>
  </si>
  <si>
    <t xml:space="preserve">Chi cho sư nghiệp giáo dục , đào tạo </t>
  </si>
  <si>
    <t xml:space="preserve">Kinh phí nhiệm vụ thường xuyên </t>
  </si>
  <si>
    <t xml:space="preserve">Dự toán 
năm </t>
  </si>
  <si>
    <t xml:space="preserve">Ước thực
hiện quý/6th
/năm </t>
  </si>
  <si>
    <t xml:space="preserve">So sánh %
</t>
  </si>
  <si>
    <t xml:space="preserve">Dự toán </t>
  </si>
  <si>
    <t xml:space="preserve">Cùng kỳ
năm trước </t>
  </si>
  <si>
    <t xml:space="preserve">Kinh phí nhiệm vụ không thường xuyên </t>
  </si>
  <si>
    <t xml:space="preserve">                Biểu số :03 - ban hành kèm theo thông tư số 61/2017/TT-BTC ngày 15 tháng 06 năm 2017 của Bộ Tài chính </t>
  </si>
  <si>
    <t xml:space="preserve">                Biểu số :04 - ban hành kèm theo thông tư số 61/2017/TT-BTC ngày 15 tháng 06 năm 2017 của Bộ Tài chính </t>
  </si>
  <si>
    <t xml:space="preserve">CHƯƠNG : 622 , LOẠI:490                                                </t>
  </si>
  <si>
    <t xml:space="preserve">Số liệu 
quyết toán 
được duyệt </t>
  </si>
  <si>
    <t xml:space="preserve">Tronh đó </t>
  </si>
  <si>
    <t>Quỹ lương</t>
  </si>
  <si>
    <t>Mua sắm , sửa
chữa</t>
  </si>
  <si>
    <t>Trích lập
các quỹ</t>
  </si>
  <si>
    <t xml:space="preserve">  DỰ TOÁN THU - CHI NGÂN SÁCH NHÀ NƯỚC, NGUỒN KHÁC  </t>
  </si>
  <si>
    <t xml:space="preserve">CÔNG KHAI </t>
  </si>
  <si>
    <t xml:space="preserve">                                                                    Đvt:  dồng </t>
  </si>
  <si>
    <t>Kinh phí nhiệm vụ  thường xuyên năm 2018</t>
  </si>
  <si>
    <t>ĐÁNH GIÁ THỰC HIỆN DỰ TOÁN THU- CHI NGÂN SÁCH QUÝ 2-2018</t>
  </si>
  <si>
    <t xml:space="preserve">ĐƠN VI : TH AN ĐIỀN                                             </t>
  </si>
  <si>
    <t>*</t>
  </si>
  <si>
    <t xml:space="preserve">Kinh phí tự chủ : </t>
  </si>
  <si>
    <t>Chi lương và các khoản phụ cấp theo lương .</t>
  </si>
  <si>
    <t xml:space="preserve">Bổ sung chênh lệch lương tối thiểu </t>
  </si>
  <si>
    <t>Hoạt động thường xuyên,sửa chữa thường xuyên</t>
  </si>
  <si>
    <t xml:space="preserve">Các khoản đóng góp </t>
  </si>
  <si>
    <t xml:space="preserve">Kinh phí không tự chủ : </t>
  </si>
  <si>
    <t>Tiền thừa giờ</t>
  </si>
  <si>
    <t>Tết Mậu Tuất</t>
  </si>
  <si>
    <t>Quyết định 26( 30% GV không dạy lớp )</t>
  </si>
  <si>
    <t>Ngày 20-11</t>
  </si>
  <si>
    <t>Chi khác (BV,PV, trang phục BV,GVTD)</t>
  </si>
  <si>
    <t>Hỗ trợ chi phí học tập học sinh</t>
  </si>
  <si>
    <t xml:space="preserve">Chi mua sắm </t>
  </si>
  <si>
    <t>Thu dịch vụ ( căn tin,giữ xe )</t>
  </si>
  <si>
    <t>Bổ sung nguồn cải cách tiền lương</t>
  </si>
  <si>
    <t>NGUYỄN THỊ TUYẾT MINH</t>
  </si>
  <si>
    <t>QUÍ 2- NĂM 2018</t>
  </si>
  <si>
    <t xml:space="preserve">ĐƠN VI : TH AN ĐIỀN                                               </t>
  </si>
  <si>
    <t>Thaâm nieân - Vượt khung</t>
  </si>
  <si>
    <t>BHXH 17.5%</t>
  </si>
  <si>
    <t xml:space="preserve">Trôï caáp khaùc </t>
  </si>
  <si>
    <t>Thieát bò tin hoïc</t>
  </si>
  <si>
    <t>Maùy photocopy</t>
  </si>
  <si>
    <t xml:space="preserve">Maùy moùc , thieát bò khaùc </t>
  </si>
  <si>
    <t>Chi cho coâng taùc Ñaûng toå chöùc Ñaûng cô sôû</t>
  </si>
  <si>
    <t>Vật tư văn phoøng</t>
  </si>
  <si>
    <t xml:space="preserve">Chi mua duø lôùn  </t>
  </si>
  <si>
    <t>Kinh phí nhiệm vụ thường xuyên 14</t>
  </si>
  <si>
    <r>
      <t>L</t>
    </r>
    <r>
      <rPr>
        <i/>
        <sz val="12"/>
        <rFont val="Times New Roman"/>
        <family val="1"/>
      </rPr>
      <t>ươ</t>
    </r>
    <r>
      <rPr>
        <i/>
        <sz val="12"/>
        <rFont val="VNI-Times"/>
        <family val="0"/>
      </rPr>
      <t>ng khaùc</t>
    </r>
  </si>
  <si>
    <t xml:space="preserve">ĐƠN VI : TH AN ĐIỀN                                                  </t>
  </si>
  <si>
    <t xml:space="preserve">  QUYẾT TOÁN THU- CHI NSNN, NGUỒN KHÁC QUÍ 2 - NĂM 2018</t>
  </si>
  <si>
    <t xml:space="preserve">tien an </t>
  </si>
  <si>
    <t xml:space="preserve">tien phục vu </t>
  </si>
  <si>
    <t>tien nuoc</t>
  </si>
  <si>
    <t>tien 2 buoi</t>
  </si>
  <si>
    <t>tháng 4</t>
  </si>
  <si>
    <t>tháng 5</t>
  </si>
  <si>
    <t>Thu sự nghiệp khác quí 2 - 2018</t>
  </si>
  <si>
    <t xml:space="preserve"> Tồn chuyển sang</t>
  </si>
  <si>
    <t>Tiền tiền quỹ khuyến học</t>
  </si>
  <si>
    <t>Tiền tiền quỹ đội</t>
  </si>
  <si>
    <t>cộng :</t>
  </si>
  <si>
    <t>Tiền quỹ chăm sóc sức khỏe giáo viên</t>
  </si>
  <si>
    <t>Tiền quỹ chăm sóc sức khỏe học sinh</t>
  </si>
  <si>
    <t xml:space="preserve">  An Điền   , ngày   15  tháng   07   năm 2018</t>
  </si>
  <si>
    <t xml:space="preserve">       An Điền   , ngày  15  tháng  07  năm 2018</t>
  </si>
  <si>
    <t>Thu tiền ăn tháng 4+ tháng  5</t>
  </si>
  <si>
    <t>Thu  tiền phục  tháng 4 + tháng  5</t>
  </si>
  <si>
    <t>Thu tiền 2 buổi   tháng 4 + tháng  5</t>
  </si>
  <si>
    <t>Thu tiền nước uống  tháng 4+ tháng 5</t>
  </si>
  <si>
    <t>Chi  tiền ăn tháng 4+ tháng  5</t>
  </si>
  <si>
    <t>Chi  tiền phục  tháng 4 + tháng  5</t>
  </si>
  <si>
    <t>Chi tiền 2 buổi   tháng 4 + tháng  5</t>
  </si>
  <si>
    <t>Chi tiền nước uống  tháng 4+ tháng 5</t>
  </si>
  <si>
    <t xml:space="preserve">  An Điền   , ngày 15  tháng   07  năm 2018</t>
  </si>
  <si>
    <t>Số giáo viên,công nhân viên  : 51</t>
  </si>
  <si>
    <t>Số học sinh: 1040</t>
  </si>
  <si>
    <t>Tiền phụ huynh học sinh đóng góp 2018-2019</t>
  </si>
  <si>
    <t>Tiền phụ huynh học sinh quí 2</t>
  </si>
  <si>
    <t>Tiền hội phụ huynh học sinh 2017 chuyển sang</t>
  </si>
  <si>
    <t>Tiền vệ sinh cá nhân học sinh 2018-2019</t>
  </si>
  <si>
    <t>Tiền mua phù hiệu học sinh 2018-2019</t>
  </si>
  <si>
    <t>Tiền quỹ nhân đạo 2018-2019</t>
  </si>
  <si>
    <t>Tiền BHYT học sinh 2018-2019</t>
  </si>
  <si>
    <t>Tiền BHYT học sinh đợt 1  - 2018-2019</t>
  </si>
  <si>
    <t>Tiền BHYT học sinh  2018-2019</t>
  </si>
  <si>
    <t>Tiền BHTN học sinh 2018-2019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</si>
</sst>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VNI-Times"/>
      <family val="0"/>
    </font>
    <font>
      <sz val="12"/>
      <name val="VNI-Times"/>
      <family val="0"/>
    </font>
    <font>
      <i/>
      <sz val="12"/>
      <name val="Times New Roman"/>
      <family val="1"/>
    </font>
    <font>
      <i/>
      <sz val="12"/>
      <name val="VNI-Times"/>
      <family val="0"/>
    </font>
    <font>
      <i/>
      <sz val="10"/>
      <name val="Arial"/>
      <family val="2"/>
    </font>
    <font>
      <b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173" fontId="3" fillId="0" borderId="10" xfId="41" applyNumberFormat="1" applyFont="1" applyBorder="1" applyAlignment="1">
      <alignment/>
    </xf>
    <xf numFmtId="173" fontId="0" fillId="0" borderId="10" xfId="41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173" fontId="14" fillId="0" borderId="10" xfId="41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/>
    </xf>
    <xf numFmtId="173" fontId="7" fillId="0" borderId="11" xfId="41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3" xfId="0" applyBorder="1" applyAlignment="1">
      <alignment/>
    </xf>
    <xf numFmtId="173" fontId="4" fillId="0" borderId="10" xfId="41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3" fontId="6" fillId="34" borderId="11" xfId="0" applyNumberFormat="1" applyFont="1" applyFill="1" applyBorder="1" applyAlignment="1">
      <alignment horizontal="right"/>
    </xf>
    <xf numFmtId="173" fontId="0" fillId="0" borderId="0" xfId="41" applyNumberFormat="1" applyFont="1" applyAlignment="1">
      <alignment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0" xfId="41" applyNumberFormat="1" applyFont="1" applyAlignment="1">
      <alignment/>
    </xf>
    <xf numFmtId="17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73" fontId="12" fillId="0" borderId="10" xfId="41" applyNumberFormat="1" applyFont="1" applyBorder="1" applyAlignment="1">
      <alignment/>
    </xf>
    <xf numFmtId="173" fontId="12" fillId="35" borderId="10" xfId="41" applyNumberFormat="1" applyFont="1" applyFill="1" applyBorder="1" applyAlignment="1">
      <alignment/>
    </xf>
    <xf numFmtId="173" fontId="13" fillId="0" borderId="10" xfId="41" applyNumberFormat="1" applyFont="1" applyBorder="1" applyAlignment="1">
      <alignment/>
    </xf>
    <xf numFmtId="173" fontId="13" fillId="0" borderId="15" xfId="41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173" fontId="13" fillId="0" borderId="16" xfId="4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13" fillId="0" borderId="10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5.57421875" style="42" customWidth="1"/>
    <col min="2" max="2" width="64.421875" style="42" customWidth="1"/>
    <col min="3" max="3" width="58.421875" style="42" customWidth="1"/>
    <col min="4" max="16384" width="9.140625" style="42" customWidth="1"/>
  </cols>
  <sheetData>
    <row r="2" ht="12.75">
      <c r="B2" s="3" t="s">
        <v>77</v>
      </c>
    </row>
    <row r="4" spans="1:3" ht="15.75">
      <c r="A4" s="7" t="s">
        <v>103</v>
      </c>
      <c r="B4" s="7"/>
      <c r="C4" s="7"/>
    </row>
    <row r="5" spans="1:3" ht="15.75">
      <c r="A5" s="7" t="s">
        <v>92</v>
      </c>
      <c r="B5" s="7"/>
      <c r="C5" s="7"/>
    </row>
    <row r="6" ht="12.75">
      <c r="A6" s="3"/>
    </row>
    <row r="7" ht="12.75">
      <c r="A7" s="3"/>
    </row>
    <row r="8" spans="1:3" ht="18">
      <c r="A8" s="72" t="s">
        <v>99</v>
      </c>
      <c r="B8" s="72"/>
      <c r="C8" s="72"/>
    </row>
    <row r="9" spans="1:3" ht="18">
      <c r="A9" s="72" t="s">
        <v>98</v>
      </c>
      <c r="B9" s="72"/>
      <c r="C9" s="72"/>
    </row>
    <row r="10" spans="1:3" ht="18">
      <c r="A10" s="72" t="s">
        <v>121</v>
      </c>
      <c r="B10" s="72"/>
      <c r="C10" s="72"/>
    </row>
    <row r="11" spans="1:3" ht="12.75">
      <c r="A11" s="73" t="s">
        <v>80</v>
      </c>
      <c r="B11" s="73"/>
      <c r="C11" s="73"/>
    </row>
    <row r="12" spans="1:3" ht="23.25">
      <c r="A12" s="17"/>
      <c r="B12" s="35" t="s">
        <v>81</v>
      </c>
      <c r="C12" s="36" t="s">
        <v>100</v>
      </c>
    </row>
    <row r="13" spans="1:3" ht="23.25">
      <c r="A13" s="17"/>
      <c r="B13" s="47" t="s">
        <v>160</v>
      </c>
      <c r="C13" s="36"/>
    </row>
    <row r="14" spans="1:3" ht="23.25">
      <c r="A14" s="17"/>
      <c r="B14" s="47" t="s">
        <v>161</v>
      </c>
      <c r="C14" s="36"/>
    </row>
    <row r="15" spans="1:3" ht="15.75">
      <c r="A15" s="5" t="s">
        <v>0</v>
      </c>
      <c r="B15" s="4" t="s">
        <v>78</v>
      </c>
      <c r="C15" s="4" t="s">
        <v>1</v>
      </c>
    </row>
    <row r="16" spans="1:3" ht="15.75">
      <c r="A16" s="19"/>
      <c r="B16" s="43"/>
      <c r="C16" s="41"/>
    </row>
    <row r="17" spans="1:3" ht="15.75">
      <c r="A17" s="2" t="s">
        <v>2</v>
      </c>
      <c r="B17" s="5" t="s">
        <v>4</v>
      </c>
      <c r="C17" s="4"/>
    </row>
    <row r="18" spans="1:3" ht="15.75">
      <c r="A18" s="2"/>
      <c r="B18" s="5" t="s">
        <v>82</v>
      </c>
      <c r="C18" s="4"/>
    </row>
    <row r="19" spans="1:3" ht="15.75">
      <c r="A19" s="2" t="s">
        <v>104</v>
      </c>
      <c r="B19" s="5" t="s">
        <v>101</v>
      </c>
      <c r="C19" s="14">
        <f>C20+C25</f>
        <v>6218119592</v>
      </c>
    </row>
    <row r="20" spans="1:3" ht="15.75">
      <c r="A20" s="2">
        <v>1</v>
      </c>
      <c r="B20" s="5" t="s">
        <v>105</v>
      </c>
      <c r="C20" s="14">
        <f>SUM(C21:C24)</f>
        <v>5239673303</v>
      </c>
    </row>
    <row r="21" spans="1:3" ht="15">
      <c r="A21" s="2">
        <v>1.1</v>
      </c>
      <c r="B21" s="6" t="s">
        <v>106</v>
      </c>
      <c r="C21" s="40">
        <v>3204668220</v>
      </c>
    </row>
    <row r="22" spans="1:3" ht="15">
      <c r="A22" s="2">
        <v>1.2</v>
      </c>
      <c r="B22" s="6" t="s">
        <v>107</v>
      </c>
      <c r="C22" s="40">
        <v>126870900</v>
      </c>
    </row>
    <row r="23" spans="1:3" ht="15">
      <c r="A23" s="2">
        <v>1.3</v>
      </c>
      <c r="B23" s="6" t="s">
        <v>108</v>
      </c>
      <c r="C23" s="40">
        <v>1309129100</v>
      </c>
    </row>
    <row r="24" spans="1:3" ht="15">
      <c r="A24" s="2">
        <v>1.4</v>
      </c>
      <c r="B24" s="6" t="s">
        <v>109</v>
      </c>
      <c r="C24" s="40">
        <v>599005083</v>
      </c>
    </row>
    <row r="25" spans="1:3" ht="15.75">
      <c r="A25" s="2">
        <v>2</v>
      </c>
      <c r="B25" s="5" t="s">
        <v>110</v>
      </c>
      <c r="C25" s="14">
        <f>SUM(C26:C32)</f>
        <v>978446289</v>
      </c>
    </row>
    <row r="26" spans="1:3" ht="15">
      <c r="A26" s="2">
        <v>2.1</v>
      </c>
      <c r="B26" s="6" t="s">
        <v>111</v>
      </c>
      <c r="C26" s="40">
        <v>165762689</v>
      </c>
    </row>
    <row r="27" spans="1:3" ht="15">
      <c r="A27" s="2">
        <v>2.2</v>
      </c>
      <c r="B27" s="6" t="s">
        <v>112</v>
      </c>
      <c r="C27" s="40">
        <v>76500000</v>
      </c>
    </row>
    <row r="28" spans="1:3" ht="15">
      <c r="A28" s="2">
        <v>2.3</v>
      </c>
      <c r="B28" s="6" t="s">
        <v>113</v>
      </c>
      <c r="C28" s="40">
        <v>113115600</v>
      </c>
    </row>
    <row r="29" spans="1:3" ht="15">
      <c r="A29" s="2">
        <v>2.4</v>
      </c>
      <c r="B29" s="6" t="s">
        <v>114</v>
      </c>
      <c r="C29" s="40">
        <v>10200000</v>
      </c>
    </row>
    <row r="30" spans="1:3" ht="15">
      <c r="A30" s="2">
        <v>2.5</v>
      </c>
      <c r="B30" s="6" t="s">
        <v>115</v>
      </c>
      <c r="C30" s="40">
        <v>486877000</v>
      </c>
    </row>
    <row r="31" spans="1:3" ht="15">
      <c r="A31" s="2">
        <v>2.6</v>
      </c>
      <c r="B31" s="6" t="s">
        <v>116</v>
      </c>
      <c r="C31" s="40">
        <v>19991000</v>
      </c>
    </row>
    <row r="32" spans="1:3" ht="15">
      <c r="A32" s="2">
        <v>2.7</v>
      </c>
      <c r="B32" s="6" t="s">
        <v>117</v>
      </c>
      <c r="C32" s="40">
        <v>106000000</v>
      </c>
    </row>
    <row r="33" spans="1:3" ht="18">
      <c r="A33" s="22">
        <v>3</v>
      </c>
      <c r="B33" s="23" t="s">
        <v>67</v>
      </c>
      <c r="C33" s="40"/>
    </row>
    <row r="34" spans="1:3" ht="15.75">
      <c r="A34" s="19"/>
      <c r="B34" s="6" t="s">
        <v>118</v>
      </c>
      <c r="C34" s="14">
        <v>34000000</v>
      </c>
    </row>
    <row r="35" spans="1:3" ht="15">
      <c r="A35" s="48" t="s">
        <v>104</v>
      </c>
      <c r="B35" s="6" t="s">
        <v>119</v>
      </c>
      <c r="C35" s="40">
        <v>13600000</v>
      </c>
    </row>
    <row r="36" spans="1:3" ht="15.75">
      <c r="A36" s="2"/>
      <c r="B36" s="4"/>
      <c r="C36" s="14"/>
    </row>
    <row r="37" spans="1:3" ht="15">
      <c r="A37" s="3"/>
      <c r="C37" s="34" t="s">
        <v>150</v>
      </c>
    </row>
    <row r="38" spans="1:3" ht="15.75">
      <c r="A38" s="3"/>
      <c r="B38" s="7"/>
      <c r="C38" s="32" t="s">
        <v>5</v>
      </c>
    </row>
    <row r="39" ht="15">
      <c r="B39" s="45"/>
    </row>
    <row r="40" ht="15">
      <c r="B40" s="45"/>
    </row>
    <row r="41" ht="15">
      <c r="B41" s="45"/>
    </row>
    <row r="42" ht="15">
      <c r="B42" s="45"/>
    </row>
    <row r="43" ht="15">
      <c r="B43" s="45"/>
    </row>
    <row r="44" ht="15">
      <c r="B44" s="45"/>
    </row>
    <row r="45" ht="15">
      <c r="B45" s="45"/>
    </row>
    <row r="46" ht="15.75">
      <c r="B46" s="7"/>
    </row>
    <row r="47" spans="2:3" ht="21" customHeight="1">
      <c r="B47" s="7"/>
      <c r="C47" s="33" t="s">
        <v>120</v>
      </c>
    </row>
  </sheetData>
  <sheetProtection/>
  <mergeCells count="4">
    <mergeCell ref="A8:C8"/>
    <mergeCell ref="A9:C9"/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3"/>
  <sheetViews>
    <sheetView zoomScalePageLayoutView="0" workbookViewId="0" topLeftCell="A19">
      <selection activeCell="A8" sqref="A8:F8"/>
    </sheetView>
  </sheetViews>
  <sheetFormatPr defaultColWidth="9.140625" defaultRowHeight="12.75"/>
  <cols>
    <col min="1" max="1" width="6.28125" style="0" customWidth="1"/>
    <col min="2" max="2" width="43.57421875" style="0" customWidth="1"/>
    <col min="3" max="3" width="29.140625" style="0" customWidth="1"/>
    <col min="4" max="4" width="23.140625" style="0" customWidth="1"/>
    <col min="5" max="5" width="14.00390625" style="0" customWidth="1"/>
    <col min="6" max="6" width="15.00390625" style="0" customWidth="1"/>
  </cols>
  <sheetData>
    <row r="2" ht="12.75">
      <c r="B2" s="3" t="s">
        <v>90</v>
      </c>
    </row>
    <row r="3" ht="12.75">
      <c r="B3" s="3"/>
    </row>
    <row r="4" spans="1:4" ht="15.75">
      <c r="A4" s="7" t="s">
        <v>122</v>
      </c>
      <c r="B4" s="7"/>
      <c r="C4" s="7"/>
      <c r="D4" s="3"/>
    </row>
    <row r="5" spans="1:4" ht="15.75">
      <c r="A5" s="7" t="s">
        <v>92</v>
      </c>
      <c r="B5" s="7"/>
      <c r="C5" s="7"/>
      <c r="D5" s="3"/>
    </row>
    <row r="6" ht="12.75">
      <c r="A6" s="3"/>
    </row>
    <row r="7" spans="1:6" ht="18">
      <c r="A7" s="72" t="s">
        <v>99</v>
      </c>
      <c r="B7" s="72"/>
      <c r="C7" s="72"/>
      <c r="D7" s="72"/>
      <c r="E7" s="72"/>
      <c r="F7" s="72"/>
    </row>
    <row r="8" spans="1:6" ht="18">
      <c r="A8" s="72" t="s">
        <v>102</v>
      </c>
      <c r="B8" s="72"/>
      <c r="C8" s="72"/>
      <c r="D8" s="72"/>
      <c r="E8" s="72"/>
      <c r="F8" s="72"/>
    </row>
    <row r="9" spans="1:6" ht="18" customHeight="1">
      <c r="A9" s="73" t="s">
        <v>80</v>
      </c>
      <c r="B9" s="73"/>
      <c r="C9" s="73"/>
      <c r="D9" s="73"/>
      <c r="E9" s="73"/>
      <c r="F9" s="73"/>
    </row>
    <row r="10" spans="1:5" ht="15.75">
      <c r="A10" s="3"/>
      <c r="B10" s="7"/>
      <c r="C10" s="7"/>
      <c r="D10" s="36" t="s">
        <v>79</v>
      </c>
      <c r="E10" s="36"/>
    </row>
    <row r="11" spans="1:6" ht="33" customHeight="1">
      <c r="A11" s="74" t="s">
        <v>0</v>
      </c>
      <c r="B11" s="76" t="s">
        <v>78</v>
      </c>
      <c r="C11" s="78" t="s">
        <v>84</v>
      </c>
      <c r="D11" s="78" t="s">
        <v>85</v>
      </c>
      <c r="E11" s="80" t="s">
        <v>86</v>
      </c>
      <c r="F11" s="81"/>
    </row>
    <row r="12" spans="1:6" ht="26.25" customHeight="1">
      <c r="A12" s="75"/>
      <c r="B12" s="77"/>
      <c r="C12" s="79"/>
      <c r="D12" s="79"/>
      <c r="E12" s="22" t="s">
        <v>87</v>
      </c>
      <c r="F12" s="37" t="s">
        <v>88</v>
      </c>
    </row>
    <row r="13" spans="1:6" ht="15.75">
      <c r="A13" s="22" t="s">
        <v>3</v>
      </c>
      <c r="B13" s="5" t="s">
        <v>4</v>
      </c>
      <c r="C13" s="4"/>
      <c r="D13" s="1"/>
      <c r="E13" s="1"/>
      <c r="F13" s="1"/>
    </row>
    <row r="14" spans="1:6" ht="15.75">
      <c r="A14" s="2">
        <v>3</v>
      </c>
      <c r="B14" s="5" t="s">
        <v>82</v>
      </c>
      <c r="C14" s="4"/>
      <c r="D14" s="1"/>
      <c r="E14" s="1"/>
      <c r="F14" s="1"/>
    </row>
    <row r="15" spans="1:6" ht="15.75">
      <c r="A15" s="2">
        <v>3.1</v>
      </c>
      <c r="B15" s="5" t="s">
        <v>83</v>
      </c>
      <c r="C15" s="14">
        <f>SUM(C16:C17)</f>
        <v>579137000</v>
      </c>
      <c r="D15" s="14">
        <f>SUM(D16:D17)</f>
        <v>579137000</v>
      </c>
      <c r="E15" s="1"/>
      <c r="F15" s="1"/>
    </row>
    <row r="16" spans="1:6" ht="17.25">
      <c r="A16" s="9">
        <v>1</v>
      </c>
      <c r="B16" s="10" t="s">
        <v>7</v>
      </c>
      <c r="C16" s="24">
        <v>296205000</v>
      </c>
      <c r="D16" s="11">
        <f aca="true" t="shared" si="0" ref="D16:D49">C16</f>
        <v>296205000</v>
      </c>
      <c r="E16" s="1"/>
      <c r="F16" s="1"/>
    </row>
    <row r="17" spans="1:6" ht="17.25">
      <c r="A17" s="9">
        <v>3</v>
      </c>
      <c r="B17" s="10" t="s">
        <v>8</v>
      </c>
      <c r="C17" s="24">
        <v>282932000</v>
      </c>
      <c r="D17" s="11">
        <f t="shared" si="0"/>
        <v>282932000</v>
      </c>
      <c r="E17" s="1"/>
      <c r="F17" s="1"/>
    </row>
    <row r="18" spans="1:6" ht="18">
      <c r="A18" s="9">
        <v>6100</v>
      </c>
      <c r="B18" s="8" t="s">
        <v>9</v>
      </c>
      <c r="C18" s="25">
        <f>SUM(C19:C23)</f>
        <v>260976157</v>
      </c>
      <c r="D18" s="12">
        <f t="shared" si="0"/>
        <v>260976157</v>
      </c>
      <c r="E18" s="1"/>
      <c r="F18" s="1"/>
    </row>
    <row r="19" spans="1:6" ht="17.25">
      <c r="A19" s="9">
        <v>1</v>
      </c>
      <c r="B19" s="10" t="s">
        <v>10</v>
      </c>
      <c r="C19" s="24">
        <v>12285000</v>
      </c>
      <c r="D19" s="11">
        <f t="shared" si="0"/>
        <v>12285000</v>
      </c>
      <c r="E19" s="1"/>
      <c r="F19" s="1"/>
    </row>
    <row r="20" spans="1:6" ht="17.25">
      <c r="A20" s="9">
        <v>12</v>
      </c>
      <c r="B20" s="10" t="s">
        <v>11</v>
      </c>
      <c r="C20" s="24">
        <v>163192302</v>
      </c>
      <c r="D20" s="11">
        <f t="shared" si="0"/>
        <v>163192302</v>
      </c>
      <c r="E20" s="1"/>
      <c r="F20" s="1"/>
    </row>
    <row r="21" spans="1:6" ht="17.25">
      <c r="A21" s="9">
        <v>13</v>
      </c>
      <c r="B21" s="10" t="s">
        <v>12</v>
      </c>
      <c r="C21" s="24">
        <v>10140000</v>
      </c>
      <c r="D21" s="11">
        <f t="shared" si="0"/>
        <v>10140000</v>
      </c>
      <c r="E21" s="1"/>
      <c r="F21" s="1"/>
    </row>
    <row r="22" spans="1:6" ht="17.25">
      <c r="A22" s="9">
        <v>15</v>
      </c>
      <c r="B22" s="10" t="s">
        <v>123</v>
      </c>
      <c r="C22" s="24">
        <v>75358855</v>
      </c>
      <c r="D22" s="11">
        <f t="shared" si="0"/>
        <v>75358855</v>
      </c>
      <c r="E22" s="1"/>
      <c r="F22" s="1"/>
    </row>
    <row r="23" spans="1:6" ht="17.25">
      <c r="A23" s="9">
        <v>49</v>
      </c>
      <c r="B23" s="10" t="s">
        <v>50</v>
      </c>
      <c r="C23" s="24"/>
      <c r="D23" s="11">
        <f t="shared" si="0"/>
        <v>0</v>
      </c>
      <c r="E23" s="1"/>
      <c r="F23" s="1"/>
    </row>
    <row r="24" spans="1:6" ht="18">
      <c r="A24" s="8">
        <v>6300</v>
      </c>
      <c r="B24" s="8" t="s">
        <v>14</v>
      </c>
      <c r="C24" s="25">
        <f>SUM(C25:C28)</f>
        <v>156485121</v>
      </c>
      <c r="D24" s="12">
        <f t="shared" si="0"/>
        <v>156485121</v>
      </c>
      <c r="E24" s="1"/>
      <c r="F24" s="1"/>
    </row>
    <row r="25" spans="1:6" ht="17.25">
      <c r="A25" s="9">
        <v>1</v>
      </c>
      <c r="B25" s="10" t="s">
        <v>124</v>
      </c>
      <c r="C25" s="24">
        <v>116686650</v>
      </c>
      <c r="D25" s="11">
        <f t="shared" si="0"/>
        <v>116686650</v>
      </c>
      <c r="E25" s="1"/>
      <c r="F25" s="1"/>
    </row>
    <row r="26" spans="1:6" ht="17.25">
      <c r="A26" s="9">
        <v>2</v>
      </c>
      <c r="B26" s="10" t="s">
        <v>53</v>
      </c>
      <c r="C26" s="24">
        <v>20003426</v>
      </c>
      <c r="D26" s="11">
        <f t="shared" si="0"/>
        <v>20003426</v>
      </c>
      <c r="E26" s="1"/>
      <c r="F26" s="1"/>
    </row>
    <row r="27" spans="1:6" ht="17.25">
      <c r="A27" s="9">
        <v>3</v>
      </c>
      <c r="B27" s="10" t="s">
        <v>15</v>
      </c>
      <c r="C27" s="24">
        <v>13335617</v>
      </c>
      <c r="D27" s="11">
        <f t="shared" si="0"/>
        <v>13335617</v>
      </c>
      <c r="E27" s="1"/>
      <c r="F27" s="1"/>
    </row>
    <row r="28" spans="1:6" ht="17.25">
      <c r="A28" s="9">
        <v>4</v>
      </c>
      <c r="B28" s="10" t="s">
        <v>16</v>
      </c>
      <c r="C28" s="24">
        <v>6459428</v>
      </c>
      <c r="D28" s="11">
        <f t="shared" si="0"/>
        <v>6459428</v>
      </c>
      <c r="E28" s="1"/>
      <c r="F28" s="1"/>
    </row>
    <row r="29" spans="1:6" ht="18">
      <c r="A29" s="8">
        <v>6400</v>
      </c>
      <c r="B29" s="8" t="s">
        <v>17</v>
      </c>
      <c r="C29" s="25">
        <f>SUM(C30:C31)</f>
        <v>61356000</v>
      </c>
      <c r="D29" s="12">
        <f t="shared" si="0"/>
        <v>61356000</v>
      </c>
      <c r="E29" s="1"/>
      <c r="F29" s="1"/>
    </row>
    <row r="30" spans="1:6" ht="17.25">
      <c r="A30" s="9">
        <v>4</v>
      </c>
      <c r="B30" s="10" t="s">
        <v>18</v>
      </c>
      <c r="C30" s="24">
        <v>49500000</v>
      </c>
      <c r="D30" s="11">
        <f t="shared" si="0"/>
        <v>49500000</v>
      </c>
      <c r="E30" s="1"/>
      <c r="F30" s="1"/>
    </row>
    <row r="31" spans="1:6" ht="17.25">
      <c r="A31" s="9">
        <v>49</v>
      </c>
      <c r="B31" s="10" t="s">
        <v>125</v>
      </c>
      <c r="C31" s="24">
        <v>11856000</v>
      </c>
      <c r="D31" s="11">
        <f t="shared" si="0"/>
        <v>11856000</v>
      </c>
      <c r="E31" s="1"/>
      <c r="F31" s="1"/>
    </row>
    <row r="32" spans="1:6" ht="18">
      <c r="A32" s="8">
        <v>6500</v>
      </c>
      <c r="B32" s="8" t="s">
        <v>19</v>
      </c>
      <c r="C32" s="25">
        <f>SUM(C33:C34)</f>
        <v>13461905</v>
      </c>
      <c r="D32" s="11">
        <f t="shared" si="0"/>
        <v>13461905</v>
      </c>
      <c r="E32" s="1"/>
      <c r="F32" s="1"/>
    </row>
    <row r="33" spans="1:6" ht="17.25">
      <c r="A33" s="9">
        <v>1</v>
      </c>
      <c r="B33" s="10" t="s">
        <v>20</v>
      </c>
      <c r="C33" s="24">
        <v>13061905</v>
      </c>
      <c r="D33" s="11">
        <f t="shared" si="0"/>
        <v>13061905</v>
      </c>
      <c r="E33" s="1"/>
      <c r="F33" s="1"/>
    </row>
    <row r="34" spans="1:6" ht="17.25">
      <c r="A34" s="9">
        <v>4</v>
      </c>
      <c r="B34" s="10" t="s">
        <v>21</v>
      </c>
      <c r="C34" s="24">
        <v>400000</v>
      </c>
      <c r="D34" s="11">
        <f t="shared" si="0"/>
        <v>400000</v>
      </c>
      <c r="E34" s="1"/>
      <c r="F34" s="1"/>
    </row>
    <row r="35" spans="1:6" ht="18">
      <c r="A35" s="8">
        <v>6550</v>
      </c>
      <c r="B35" s="8" t="s">
        <v>22</v>
      </c>
      <c r="C35" s="25">
        <f>SUM(C36:C38)</f>
        <v>105677000</v>
      </c>
      <c r="D35" s="12">
        <f t="shared" si="0"/>
        <v>105677000</v>
      </c>
      <c r="E35" s="1"/>
      <c r="F35" s="1"/>
    </row>
    <row r="36" spans="1:6" ht="17.25">
      <c r="A36" s="9">
        <v>51</v>
      </c>
      <c r="B36" s="10" t="s">
        <v>23</v>
      </c>
      <c r="C36" s="24">
        <v>3720000</v>
      </c>
      <c r="D36" s="11">
        <f t="shared" si="0"/>
        <v>3720000</v>
      </c>
      <c r="E36" s="1"/>
      <c r="F36" s="1"/>
    </row>
    <row r="37" spans="1:6" ht="17.25">
      <c r="A37" s="9">
        <v>52</v>
      </c>
      <c r="B37" s="10" t="s">
        <v>51</v>
      </c>
      <c r="C37" s="24">
        <v>95940000</v>
      </c>
      <c r="D37" s="11">
        <f t="shared" si="0"/>
        <v>95940000</v>
      </c>
      <c r="E37" s="1"/>
      <c r="F37" s="1"/>
    </row>
    <row r="38" spans="1:6" ht="17.25">
      <c r="A38" s="9">
        <v>99</v>
      </c>
      <c r="B38" s="10" t="s">
        <v>24</v>
      </c>
      <c r="C38" s="24">
        <v>6017000</v>
      </c>
      <c r="D38" s="11">
        <f t="shared" si="0"/>
        <v>6017000</v>
      </c>
      <c r="E38" s="1"/>
      <c r="F38" s="1"/>
    </row>
    <row r="39" spans="1:6" ht="18">
      <c r="A39" s="8">
        <v>6600</v>
      </c>
      <c r="B39" s="8" t="s">
        <v>25</v>
      </c>
      <c r="C39" s="25">
        <f>SUM(C40:C42)</f>
        <v>3021062</v>
      </c>
      <c r="D39" s="12">
        <f t="shared" si="0"/>
        <v>3021062</v>
      </c>
      <c r="E39" s="1"/>
      <c r="F39" s="1"/>
    </row>
    <row r="40" spans="1:6" ht="17.25">
      <c r="A40" s="9">
        <v>1</v>
      </c>
      <c r="B40" s="10" t="s">
        <v>26</v>
      </c>
      <c r="C40" s="24">
        <v>117062</v>
      </c>
      <c r="D40" s="11">
        <f t="shared" si="0"/>
        <v>117062</v>
      </c>
      <c r="E40" s="1"/>
      <c r="F40" s="1"/>
    </row>
    <row r="41" spans="1:6" ht="17.25">
      <c r="A41" s="9">
        <v>5</v>
      </c>
      <c r="B41" s="10" t="s">
        <v>55</v>
      </c>
      <c r="C41" s="24">
        <v>1704000</v>
      </c>
      <c r="D41" s="11">
        <f t="shared" si="0"/>
        <v>1704000</v>
      </c>
      <c r="E41" s="1"/>
      <c r="F41" s="1"/>
    </row>
    <row r="42" spans="1:6" ht="17.25">
      <c r="A42" s="9">
        <v>18</v>
      </c>
      <c r="B42" s="10" t="s">
        <v>56</v>
      </c>
      <c r="C42" s="24">
        <v>1200000</v>
      </c>
      <c r="D42" s="11">
        <f t="shared" si="0"/>
        <v>1200000</v>
      </c>
      <c r="E42" s="1"/>
      <c r="F42" s="1"/>
    </row>
    <row r="43" spans="1:6" ht="18">
      <c r="A43" s="8">
        <v>6700</v>
      </c>
      <c r="B43" s="8" t="s">
        <v>27</v>
      </c>
      <c r="C43" s="25">
        <f>SUM(C44:C47)</f>
        <v>5240000</v>
      </c>
      <c r="D43" s="12">
        <f t="shared" si="0"/>
        <v>5240000</v>
      </c>
      <c r="E43" s="1"/>
      <c r="F43" s="1"/>
    </row>
    <row r="44" spans="1:6" ht="17.25">
      <c r="A44" s="9">
        <v>1</v>
      </c>
      <c r="B44" s="10" t="s">
        <v>28</v>
      </c>
      <c r="C44" s="24">
        <v>840000</v>
      </c>
      <c r="D44" s="11">
        <f t="shared" si="0"/>
        <v>840000</v>
      </c>
      <c r="E44" s="1"/>
      <c r="F44" s="1"/>
    </row>
    <row r="45" spans="1:6" ht="17.25">
      <c r="A45" s="9">
        <v>2</v>
      </c>
      <c r="B45" s="10" t="s">
        <v>29</v>
      </c>
      <c r="C45" s="24">
        <v>1400000</v>
      </c>
      <c r="D45" s="11">
        <f t="shared" si="0"/>
        <v>1400000</v>
      </c>
      <c r="E45" s="1"/>
      <c r="F45" s="1"/>
    </row>
    <row r="46" spans="1:6" ht="17.25">
      <c r="A46" s="9">
        <v>3</v>
      </c>
      <c r="B46" s="10" t="s">
        <v>30</v>
      </c>
      <c r="C46" s="24"/>
      <c r="D46" s="11">
        <f t="shared" si="0"/>
        <v>0</v>
      </c>
      <c r="E46" s="1"/>
      <c r="F46" s="1"/>
    </row>
    <row r="47" spans="1:6" ht="17.25">
      <c r="A47" s="9">
        <v>4</v>
      </c>
      <c r="B47" s="10" t="s">
        <v>31</v>
      </c>
      <c r="C47" s="24">
        <v>3000000</v>
      </c>
      <c r="D47" s="11">
        <f t="shared" si="0"/>
        <v>3000000</v>
      </c>
      <c r="E47" s="1"/>
      <c r="F47" s="1"/>
    </row>
    <row r="48" spans="1:6" ht="18">
      <c r="A48" s="8">
        <v>6750</v>
      </c>
      <c r="B48" s="8" t="s">
        <v>32</v>
      </c>
      <c r="C48" s="25">
        <f>SUM(C49:C52)</f>
        <v>21000000</v>
      </c>
      <c r="D48" s="11">
        <f t="shared" si="0"/>
        <v>21000000</v>
      </c>
      <c r="E48" s="1"/>
      <c r="F48" s="1"/>
    </row>
    <row r="49" spans="1:6" ht="17.25">
      <c r="A49" s="9">
        <v>51</v>
      </c>
      <c r="B49" s="10" t="s">
        <v>33</v>
      </c>
      <c r="C49" s="24"/>
      <c r="D49" s="11">
        <f t="shared" si="0"/>
        <v>0</v>
      </c>
      <c r="E49" s="1"/>
      <c r="F49" s="1"/>
    </row>
    <row r="50" spans="1:6" ht="17.25">
      <c r="A50" s="9">
        <v>57</v>
      </c>
      <c r="B50" s="10" t="s">
        <v>73</v>
      </c>
      <c r="C50" s="24">
        <v>21000000</v>
      </c>
      <c r="D50" s="11"/>
      <c r="E50" s="1"/>
      <c r="F50" s="1"/>
    </row>
    <row r="51" spans="1:6" ht="17.25">
      <c r="A51" s="9">
        <v>58</v>
      </c>
      <c r="B51" s="10" t="s">
        <v>57</v>
      </c>
      <c r="C51" s="24"/>
      <c r="D51" s="11">
        <f aca="true" t="shared" si="1" ref="D51:D77">C51</f>
        <v>0</v>
      </c>
      <c r="E51" s="1"/>
      <c r="F51" s="1"/>
    </row>
    <row r="52" spans="1:6" ht="17.25">
      <c r="A52" s="9">
        <v>99</v>
      </c>
      <c r="B52" s="10" t="s">
        <v>34</v>
      </c>
      <c r="C52" s="24"/>
      <c r="D52" s="11">
        <f t="shared" si="1"/>
        <v>0</v>
      </c>
      <c r="E52" s="1"/>
      <c r="F52" s="1"/>
    </row>
    <row r="53" spans="1:6" ht="18">
      <c r="A53" s="8">
        <v>6900</v>
      </c>
      <c r="B53" s="8" t="s">
        <v>35</v>
      </c>
      <c r="C53" s="25">
        <f>SUM(C54:C60)</f>
        <v>12564000</v>
      </c>
      <c r="D53" s="12">
        <f t="shared" si="1"/>
        <v>12564000</v>
      </c>
      <c r="E53" s="1"/>
      <c r="F53" s="1"/>
    </row>
    <row r="54" spans="1:6" ht="17.25">
      <c r="A54" s="9">
        <v>7</v>
      </c>
      <c r="B54" s="10" t="s">
        <v>36</v>
      </c>
      <c r="C54" s="24"/>
      <c r="D54" s="11">
        <f t="shared" si="1"/>
        <v>0</v>
      </c>
      <c r="E54" s="1"/>
      <c r="F54" s="1"/>
    </row>
    <row r="55" spans="1:6" ht="17.25">
      <c r="A55" s="9">
        <v>12</v>
      </c>
      <c r="B55" s="10" t="s">
        <v>126</v>
      </c>
      <c r="C55" s="24">
        <v>7964000</v>
      </c>
      <c r="D55" s="11">
        <f t="shared" si="1"/>
        <v>7964000</v>
      </c>
      <c r="E55" s="1"/>
      <c r="F55" s="1"/>
    </row>
    <row r="56" spans="1:6" ht="17.25">
      <c r="A56" s="9">
        <v>13</v>
      </c>
      <c r="B56" s="10" t="s">
        <v>127</v>
      </c>
      <c r="C56" s="24"/>
      <c r="D56" s="11">
        <f t="shared" si="1"/>
        <v>0</v>
      </c>
      <c r="E56" s="1"/>
      <c r="F56" s="1"/>
    </row>
    <row r="57" spans="1:6" ht="17.25">
      <c r="A57" s="9">
        <v>16</v>
      </c>
      <c r="B57" s="10" t="s">
        <v>37</v>
      </c>
      <c r="C57" s="24"/>
      <c r="D57" s="11">
        <f t="shared" si="1"/>
        <v>0</v>
      </c>
      <c r="E57" s="1"/>
      <c r="F57" s="1"/>
    </row>
    <row r="58" spans="1:6" ht="17.25">
      <c r="A58" s="9">
        <v>17</v>
      </c>
      <c r="B58" s="10" t="s">
        <v>38</v>
      </c>
      <c r="C58" s="24"/>
      <c r="D58" s="11">
        <f t="shared" si="1"/>
        <v>0</v>
      </c>
      <c r="E58" s="1"/>
      <c r="F58" s="1"/>
    </row>
    <row r="59" spans="1:6" ht="17.25">
      <c r="A59" s="9">
        <v>21</v>
      </c>
      <c r="B59" s="10" t="s">
        <v>52</v>
      </c>
      <c r="C59" s="24">
        <v>4600000</v>
      </c>
      <c r="D59" s="11">
        <f t="shared" si="1"/>
        <v>4600000</v>
      </c>
      <c r="E59" s="1"/>
      <c r="F59" s="1"/>
    </row>
    <row r="60" spans="1:6" ht="17.25">
      <c r="A60" s="9">
        <v>49</v>
      </c>
      <c r="B60" s="10" t="s">
        <v>128</v>
      </c>
      <c r="C60" s="24"/>
      <c r="D60" s="11">
        <f t="shared" si="1"/>
        <v>0</v>
      </c>
      <c r="E60" s="1"/>
      <c r="F60" s="1"/>
    </row>
    <row r="61" spans="1:6" ht="18">
      <c r="A61" s="8">
        <v>7000</v>
      </c>
      <c r="B61" s="8" t="s">
        <v>39</v>
      </c>
      <c r="C61" s="25">
        <f>SUM(C62:C66)</f>
        <v>10086000</v>
      </c>
      <c r="D61" s="12">
        <f t="shared" si="1"/>
        <v>10086000</v>
      </c>
      <c r="E61" s="1"/>
      <c r="F61" s="1"/>
    </row>
    <row r="62" spans="1:6" ht="17.25">
      <c r="A62" s="9">
        <v>1</v>
      </c>
      <c r="B62" s="10" t="s">
        <v>40</v>
      </c>
      <c r="C62" s="24">
        <v>3996000</v>
      </c>
      <c r="D62" s="11">
        <f t="shared" si="1"/>
        <v>3996000</v>
      </c>
      <c r="E62" s="1"/>
      <c r="F62" s="1"/>
    </row>
    <row r="63" spans="1:6" ht="17.25">
      <c r="A63" s="9">
        <v>3</v>
      </c>
      <c r="B63" s="10" t="s">
        <v>41</v>
      </c>
      <c r="C63" s="24"/>
      <c r="D63" s="11">
        <f t="shared" si="1"/>
        <v>0</v>
      </c>
      <c r="E63" s="1"/>
      <c r="F63" s="1"/>
    </row>
    <row r="64" spans="1:6" ht="17.25">
      <c r="A64" s="9">
        <v>4</v>
      </c>
      <c r="B64" s="10" t="s">
        <v>42</v>
      </c>
      <c r="C64" s="24"/>
      <c r="D64" s="11">
        <f t="shared" si="1"/>
        <v>0</v>
      </c>
      <c r="E64" s="1"/>
      <c r="F64" s="1"/>
    </row>
    <row r="65" spans="1:6" ht="17.25">
      <c r="A65" s="9">
        <v>6</v>
      </c>
      <c r="B65" s="10" t="s">
        <v>43</v>
      </c>
      <c r="C65" s="24"/>
      <c r="D65" s="11">
        <f t="shared" si="1"/>
        <v>0</v>
      </c>
      <c r="E65" s="1"/>
      <c r="F65" s="1"/>
    </row>
    <row r="66" spans="1:6" ht="17.25">
      <c r="A66" s="9">
        <v>49</v>
      </c>
      <c r="B66" s="10" t="s">
        <v>44</v>
      </c>
      <c r="C66" s="24">
        <v>6090000</v>
      </c>
      <c r="D66" s="11">
        <f t="shared" si="1"/>
        <v>6090000</v>
      </c>
      <c r="E66" s="1"/>
      <c r="F66" s="1"/>
    </row>
    <row r="67" spans="1:6" ht="18">
      <c r="A67" s="8">
        <v>7750</v>
      </c>
      <c r="B67" s="8" t="s">
        <v>44</v>
      </c>
      <c r="C67" s="26">
        <f>SUM(C68:C72)</f>
        <v>11543200</v>
      </c>
      <c r="D67" s="12">
        <f t="shared" si="1"/>
        <v>11543200</v>
      </c>
      <c r="E67" s="1"/>
      <c r="F67" s="1"/>
    </row>
    <row r="68" spans="1:6" ht="17.25">
      <c r="A68" s="9">
        <v>56</v>
      </c>
      <c r="B68" s="10" t="s">
        <v>70</v>
      </c>
      <c r="C68" s="27">
        <v>343200</v>
      </c>
      <c r="D68" s="11">
        <f t="shared" si="1"/>
        <v>343200</v>
      </c>
      <c r="E68" s="1"/>
      <c r="F68" s="1"/>
    </row>
    <row r="69" spans="1:6" ht="17.25">
      <c r="A69" s="9">
        <v>58</v>
      </c>
      <c r="B69" s="10" t="s">
        <v>58</v>
      </c>
      <c r="C69" s="27"/>
      <c r="D69" s="11">
        <f t="shared" si="1"/>
        <v>0</v>
      </c>
      <c r="E69" s="1"/>
      <c r="F69" s="1"/>
    </row>
    <row r="70" spans="1:6" ht="17.25">
      <c r="A70" s="9">
        <v>61</v>
      </c>
      <c r="B70" s="10" t="s">
        <v>45</v>
      </c>
      <c r="C70" s="27"/>
      <c r="D70" s="11">
        <f t="shared" si="1"/>
        <v>0</v>
      </c>
      <c r="E70" s="1"/>
      <c r="F70" s="1"/>
    </row>
    <row r="71" spans="1:6" ht="17.25">
      <c r="A71" s="9">
        <v>64</v>
      </c>
      <c r="B71" s="10" t="s">
        <v>59</v>
      </c>
      <c r="C71" s="27">
        <v>11200000</v>
      </c>
      <c r="D71" s="11">
        <f t="shared" si="1"/>
        <v>11200000</v>
      </c>
      <c r="E71" s="1"/>
      <c r="F71" s="1"/>
    </row>
    <row r="72" spans="1:6" ht="17.25">
      <c r="A72" s="9">
        <v>99</v>
      </c>
      <c r="B72" s="10" t="s">
        <v>44</v>
      </c>
      <c r="C72" s="27"/>
      <c r="D72" s="11">
        <f t="shared" si="1"/>
        <v>0</v>
      </c>
      <c r="E72" s="1"/>
      <c r="F72" s="1"/>
    </row>
    <row r="73" spans="1:6" ht="18">
      <c r="A73" s="8">
        <v>7850</v>
      </c>
      <c r="B73" s="49" t="s">
        <v>129</v>
      </c>
      <c r="C73" s="26">
        <f>SUM(C74)</f>
        <v>0</v>
      </c>
      <c r="D73" s="12">
        <f t="shared" si="1"/>
        <v>0</v>
      </c>
      <c r="E73" s="1"/>
      <c r="F73" s="1"/>
    </row>
    <row r="74" spans="1:6" ht="17.25">
      <c r="A74" s="9">
        <v>54</v>
      </c>
      <c r="B74" s="10" t="s">
        <v>130</v>
      </c>
      <c r="C74" s="24"/>
      <c r="D74" s="11">
        <f t="shared" si="1"/>
        <v>0</v>
      </c>
      <c r="E74" s="1"/>
      <c r="F74" s="1"/>
    </row>
    <row r="75" spans="1:6" ht="18">
      <c r="A75" s="9">
        <v>9050</v>
      </c>
      <c r="B75" s="8" t="s">
        <v>74</v>
      </c>
      <c r="C75" s="25">
        <f>C76</f>
        <v>0</v>
      </c>
      <c r="D75" s="12">
        <f t="shared" si="1"/>
        <v>0</v>
      </c>
      <c r="E75" s="1"/>
      <c r="F75" s="1"/>
    </row>
    <row r="76" spans="1:6" ht="17.25">
      <c r="A76" s="9">
        <v>99</v>
      </c>
      <c r="B76" s="10" t="s">
        <v>131</v>
      </c>
      <c r="C76" s="24"/>
      <c r="D76" s="11">
        <f t="shared" si="1"/>
        <v>0</v>
      </c>
      <c r="E76" s="1"/>
      <c r="F76" s="1"/>
    </row>
    <row r="77" spans="1:6" ht="18">
      <c r="A77" s="8"/>
      <c r="B77" s="8" t="s">
        <v>46</v>
      </c>
      <c r="C77" s="28">
        <f>C15+C18+C24+C29+C32+C35+C39+C43+C48+C53+C61+C67+C73+C75</f>
        <v>1240547445</v>
      </c>
      <c r="D77" s="12">
        <f t="shared" si="1"/>
        <v>1240547445</v>
      </c>
      <c r="E77" s="1"/>
      <c r="F77" s="1"/>
    </row>
    <row r="78" spans="1:6" ht="18">
      <c r="A78" s="8"/>
      <c r="B78" s="8"/>
      <c r="C78" s="28"/>
      <c r="D78" s="12"/>
      <c r="E78" s="1"/>
      <c r="F78" s="1"/>
    </row>
    <row r="79" spans="1:6" ht="15.75">
      <c r="A79" s="2">
        <v>3.1</v>
      </c>
      <c r="B79" s="5" t="s">
        <v>132</v>
      </c>
      <c r="C79" s="20">
        <f>SUM(C80:C82)</f>
        <v>0</v>
      </c>
      <c r="D79" s="20">
        <f>SUM(D80:D82)</f>
        <v>0</v>
      </c>
      <c r="E79" s="1"/>
      <c r="F79" s="1"/>
    </row>
    <row r="80" spans="1:6" ht="17.25">
      <c r="A80" s="9">
        <v>1</v>
      </c>
      <c r="B80" s="10" t="s">
        <v>7</v>
      </c>
      <c r="C80" s="24"/>
      <c r="D80" s="11">
        <f aca="true" t="shared" si="2" ref="D80:D94">C80</f>
        <v>0</v>
      </c>
      <c r="E80" s="1"/>
      <c r="F80" s="1"/>
    </row>
    <row r="81" spans="1:6" ht="17.25">
      <c r="A81" s="9">
        <v>3</v>
      </c>
      <c r="B81" s="10" t="s">
        <v>8</v>
      </c>
      <c r="C81" s="24"/>
      <c r="D81" s="11">
        <f t="shared" si="2"/>
        <v>0</v>
      </c>
      <c r="E81" s="1"/>
      <c r="F81" s="1"/>
    </row>
    <row r="82" spans="1:6" ht="17.25">
      <c r="A82" s="9">
        <v>4</v>
      </c>
      <c r="B82" s="10" t="s">
        <v>133</v>
      </c>
      <c r="C82" s="24"/>
      <c r="D82" s="11">
        <f t="shared" si="2"/>
        <v>0</v>
      </c>
      <c r="E82" s="1"/>
      <c r="F82" s="1"/>
    </row>
    <row r="83" spans="1:6" ht="18">
      <c r="A83" s="9">
        <v>6100</v>
      </c>
      <c r="B83" s="8" t="s">
        <v>9</v>
      </c>
      <c r="C83" s="25">
        <f>SUM(C84:C89)</f>
        <v>0</v>
      </c>
      <c r="D83" s="12">
        <f t="shared" si="2"/>
        <v>0</v>
      </c>
      <c r="E83" s="1"/>
      <c r="F83" s="1"/>
    </row>
    <row r="84" spans="1:6" s="3" customFormat="1" ht="17.25">
      <c r="A84" s="9">
        <v>1</v>
      </c>
      <c r="B84" s="10" t="s">
        <v>10</v>
      </c>
      <c r="C84" s="24"/>
      <c r="D84" s="11">
        <f t="shared" si="2"/>
        <v>0</v>
      </c>
      <c r="E84" s="2"/>
      <c r="F84" s="2"/>
    </row>
    <row r="85" spans="1:6" ht="17.25">
      <c r="A85" s="9">
        <v>12</v>
      </c>
      <c r="B85" s="10" t="s">
        <v>11</v>
      </c>
      <c r="C85" s="24"/>
      <c r="D85" s="11">
        <f t="shared" si="2"/>
        <v>0</v>
      </c>
      <c r="E85" s="1"/>
      <c r="F85" s="1"/>
    </row>
    <row r="86" spans="1:6" ht="17.25">
      <c r="A86" s="9">
        <v>13</v>
      </c>
      <c r="B86" s="10" t="s">
        <v>12</v>
      </c>
      <c r="C86" s="24"/>
      <c r="D86" s="11">
        <f t="shared" si="2"/>
        <v>0</v>
      </c>
      <c r="E86" s="1"/>
      <c r="F86" s="1"/>
    </row>
    <row r="87" spans="1:6" ht="17.25">
      <c r="A87" s="9">
        <v>15</v>
      </c>
      <c r="B87" s="10" t="s">
        <v>54</v>
      </c>
      <c r="C87" s="24"/>
      <c r="D87" s="11">
        <f t="shared" si="2"/>
        <v>0</v>
      </c>
      <c r="E87" s="1"/>
      <c r="F87" s="1"/>
    </row>
    <row r="88" spans="1:6" ht="17.25">
      <c r="A88" s="9">
        <v>17</v>
      </c>
      <c r="B88" s="10" t="s">
        <v>13</v>
      </c>
      <c r="C88" s="24"/>
      <c r="D88" s="11">
        <f t="shared" si="2"/>
        <v>0</v>
      </c>
      <c r="E88" s="1"/>
      <c r="F88" s="1"/>
    </row>
    <row r="89" spans="1:6" ht="17.25">
      <c r="A89" s="9">
        <v>49</v>
      </c>
      <c r="B89" s="10" t="s">
        <v>50</v>
      </c>
      <c r="C89" s="24"/>
      <c r="D89" s="11">
        <f t="shared" si="2"/>
        <v>0</v>
      </c>
      <c r="E89" s="1"/>
      <c r="F89" s="1"/>
    </row>
    <row r="90" spans="1:6" ht="18">
      <c r="A90" s="8">
        <v>6300</v>
      </c>
      <c r="B90" s="8" t="s">
        <v>14</v>
      </c>
      <c r="C90" s="25">
        <f>SUM(C91:C94)</f>
        <v>0</v>
      </c>
      <c r="D90" s="12">
        <f t="shared" si="2"/>
        <v>0</v>
      </c>
      <c r="E90" s="1"/>
      <c r="F90" s="1"/>
    </row>
    <row r="91" spans="1:6" s="3" customFormat="1" ht="17.25">
      <c r="A91" s="9">
        <v>1</v>
      </c>
      <c r="B91" s="10" t="s">
        <v>124</v>
      </c>
      <c r="C91" s="24"/>
      <c r="D91" s="11">
        <f t="shared" si="2"/>
        <v>0</v>
      </c>
      <c r="E91" s="2"/>
      <c r="F91" s="2"/>
    </row>
    <row r="92" spans="1:6" ht="17.25">
      <c r="A92" s="9">
        <v>2</v>
      </c>
      <c r="B92" s="10" t="s">
        <v>53</v>
      </c>
      <c r="C92" s="24"/>
      <c r="D92" s="11">
        <f t="shared" si="2"/>
        <v>0</v>
      </c>
      <c r="E92" s="1"/>
      <c r="F92" s="1"/>
    </row>
    <row r="93" spans="1:6" ht="17.25">
      <c r="A93" s="9">
        <v>3</v>
      </c>
      <c r="B93" s="10" t="s">
        <v>15</v>
      </c>
      <c r="C93" s="24"/>
      <c r="D93" s="11">
        <f t="shared" si="2"/>
        <v>0</v>
      </c>
      <c r="E93" s="1"/>
      <c r="F93" s="1"/>
    </row>
    <row r="94" spans="1:6" ht="21" customHeight="1">
      <c r="A94" s="9">
        <v>4</v>
      </c>
      <c r="B94" s="10" t="s">
        <v>16</v>
      </c>
      <c r="C94" s="24"/>
      <c r="D94" s="11">
        <f t="shared" si="2"/>
        <v>0</v>
      </c>
      <c r="E94" s="1"/>
      <c r="F94" s="1"/>
    </row>
    <row r="95" spans="1:6" ht="21" customHeight="1">
      <c r="A95" s="9"/>
      <c r="B95" s="50" t="s">
        <v>46</v>
      </c>
      <c r="C95" s="25">
        <f>C79+C83+C90</f>
        <v>0</v>
      </c>
      <c r="D95" s="25">
        <f>D79+D83+D90</f>
        <v>0</v>
      </c>
      <c r="E95" s="1"/>
      <c r="F95" s="1"/>
    </row>
    <row r="96" spans="1:6" ht="21" customHeight="1">
      <c r="A96" s="9"/>
      <c r="B96" s="50"/>
      <c r="C96" s="25"/>
      <c r="D96" s="25"/>
      <c r="E96" s="1"/>
      <c r="F96" s="1"/>
    </row>
    <row r="97" spans="1:6" ht="18">
      <c r="A97" s="2">
        <v>3</v>
      </c>
      <c r="B97" s="5" t="s">
        <v>89</v>
      </c>
      <c r="C97" s="38"/>
      <c r="D97" s="11">
        <f aca="true" t="shared" si="3" ref="D97:D115">C97</f>
        <v>0</v>
      </c>
      <c r="E97" s="1"/>
      <c r="F97" s="1"/>
    </row>
    <row r="98" spans="1:6" ht="18">
      <c r="A98" s="8">
        <v>6100</v>
      </c>
      <c r="B98" s="8" t="s">
        <v>17</v>
      </c>
      <c r="C98" s="26"/>
      <c r="D98" s="11">
        <f t="shared" si="3"/>
        <v>0</v>
      </c>
      <c r="E98" s="1"/>
      <c r="F98" s="1"/>
    </row>
    <row r="99" spans="1:6" ht="17.25">
      <c r="A99" s="9">
        <v>6</v>
      </c>
      <c r="B99" s="10" t="s">
        <v>47</v>
      </c>
      <c r="C99" s="27">
        <v>102314182</v>
      </c>
      <c r="D99" s="11">
        <f t="shared" si="3"/>
        <v>102314182</v>
      </c>
      <c r="E99" s="1"/>
      <c r="F99" s="1"/>
    </row>
    <row r="100" spans="1:6" ht="18">
      <c r="A100" s="9">
        <v>6400</v>
      </c>
      <c r="B100" s="8" t="s">
        <v>62</v>
      </c>
      <c r="C100" s="27"/>
      <c r="D100" s="11">
        <f t="shared" si="3"/>
        <v>0</v>
      </c>
      <c r="E100" s="1"/>
      <c r="F100" s="1"/>
    </row>
    <row r="101" spans="1:6" ht="17.25">
      <c r="A101" s="9">
        <v>6</v>
      </c>
      <c r="B101" s="16" t="s">
        <v>75</v>
      </c>
      <c r="C101" s="27">
        <v>4500000</v>
      </c>
      <c r="D101" s="11">
        <f t="shared" si="3"/>
        <v>4500000</v>
      </c>
      <c r="E101" s="1"/>
      <c r="F101" s="1"/>
    </row>
    <row r="102" spans="1:6" ht="17.25">
      <c r="A102" s="9">
        <v>49</v>
      </c>
      <c r="B102" s="10" t="s">
        <v>63</v>
      </c>
      <c r="C102" s="27">
        <v>39508400</v>
      </c>
      <c r="D102" s="11">
        <f t="shared" si="3"/>
        <v>39508400</v>
      </c>
      <c r="E102" s="1"/>
      <c r="F102" s="1"/>
    </row>
    <row r="103" spans="1:6" s="3" customFormat="1" ht="18">
      <c r="A103" s="8">
        <v>6550</v>
      </c>
      <c r="B103" s="10" t="s">
        <v>22</v>
      </c>
      <c r="C103" s="27"/>
      <c r="D103" s="11">
        <f t="shared" si="3"/>
        <v>0</v>
      </c>
      <c r="E103" s="2"/>
      <c r="F103" s="2"/>
    </row>
    <row r="104" spans="1:6" s="3" customFormat="1" ht="17.25">
      <c r="A104" s="9">
        <v>52</v>
      </c>
      <c r="B104" s="10" t="s">
        <v>76</v>
      </c>
      <c r="C104" s="27"/>
      <c r="D104" s="11">
        <f t="shared" si="3"/>
        <v>0</v>
      </c>
      <c r="E104" s="2"/>
      <c r="F104" s="2"/>
    </row>
    <row r="105" spans="1:6" ht="18">
      <c r="A105" s="8">
        <v>6750</v>
      </c>
      <c r="B105" s="8" t="s">
        <v>32</v>
      </c>
      <c r="C105" s="51"/>
      <c r="D105" s="11">
        <f t="shared" si="3"/>
        <v>0</v>
      </c>
      <c r="E105" s="1"/>
      <c r="F105" s="1"/>
    </row>
    <row r="106" spans="1:6" ht="17.25">
      <c r="A106" s="9">
        <v>58</v>
      </c>
      <c r="B106" s="10" t="s">
        <v>48</v>
      </c>
      <c r="C106" s="29">
        <v>30000000</v>
      </c>
      <c r="D106" s="11">
        <f t="shared" si="3"/>
        <v>30000000</v>
      </c>
      <c r="E106" s="1"/>
      <c r="F106" s="1"/>
    </row>
    <row r="107" spans="1:6" ht="18">
      <c r="A107" s="9">
        <v>6900</v>
      </c>
      <c r="B107" s="8" t="s">
        <v>35</v>
      </c>
      <c r="C107" s="27"/>
      <c r="D107" s="11">
        <f t="shared" si="3"/>
        <v>0</v>
      </c>
      <c r="E107" s="1"/>
      <c r="F107" s="1"/>
    </row>
    <row r="108" spans="1:6" ht="17.25">
      <c r="A108" s="9">
        <v>7</v>
      </c>
      <c r="B108" s="10" t="s">
        <v>36</v>
      </c>
      <c r="C108" s="27"/>
      <c r="D108" s="11">
        <f t="shared" si="3"/>
        <v>0</v>
      </c>
      <c r="E108" s="1"/>
      <c r="F108" s="1"/>
    </row>
    <row r="109" spans="1:6" ht="17.25">
      <c r="A109" s="9">
        <v>7000</v>
      </c>
      <c r="B109" s="10" t="s">
        <v>60</v>
      </c>
      <c r="C109" s="27"/>
      <c r="D109" s="11">
        <f t="shared" si="3"/>
        <v>0</v>
      </c>
      <c r="E109" s="1"/>
      <c r="F109" s="1"/>
    </row>
    <row r="110" spans="1:6" ht="17.25">
      <c r="A110" s="9">
        <v>4</v>
      </c>
      <c r="B110" s="10" t="s">
        <v>42</v>
      </c>
      <c r="C110" s="27"/>
      <c r="D110" s="11">
        <f t="shared" si="3"/>
        <v>0</v>
      </c>
      <c r="E110" s="1"/>
      <c r="F110" s="1"/>
    </row>
    <row r="111" spans="1:6" ht="18">
      <c r="A111" s="8">
        <v>7750</v>
      </c>
      <c r="B111" s="8" t="s">
        <v>44</v>
      </c>
      <c r="C111" s="26"/>
      <c r="D111" s="11">
        <f t="shared" si="3"/>
        <v>0</v>
      </c>
      <c r="E111" s="1"/>
      <c r="F111" s="1"/>
    </row>
    <row r="112" spans="1:6" ht="17.25">
      <c r="A112" s="9">
        <v>58</v>
      </c>
      <c r="B112" s="10" t="s">
        <v>61</v>
      </c>
      <c r="C112" s="27"/>
      <c r="D112" s="11">
        <f t="shared" si="3"/>
        <v>0</v>
      </c>
      <c r="E112" s="1"/>
      <c r="F112" s="1"/>
    </row>
    <row r="113" spans="1:6" ht="17.25">
      <c r="A113" s="9">
        <v>99</v>
      </c>
      <c r="B113" s="10" t="s">
        <v>49</v>
      </c>
      <c r="C113" s="27"/>
      <c r="D113" s="11">
        <f t="shared" si="3"/>
        <v>0</v>
      </c>
      <c r="E113" s="1"/>
      <c r="F113" s="1"/>
    </row>
    <row r="114" spans="1:6" ht="17.25">
      <c r="A114" s="9"/>
      <c r="B114" s="10"/>
      <c r="C114" s="27"/>
      <c r="D114" s="11">
        <f t="shared" si="3"/>
        <v>0</v>
      </c>
      <c r="E114" s="1"/>
      <c r="F114" s="1"/>
    </row>
    <row r="115" spans="1:6" ht="18">
      <c r="A115" s="8"/>
      <c r="B115" s="8" t="s">
        <v>46</v>
      </c>
      <c r="C115" s="52">
        <f>SUM(C98:C114)</f>
        <v>176322582</v>
      </c>
      <c r="D115" s="12">
        <f t="shared" si="3"/>
        <v>176322582</v>
      </c>
      <c r="E115" s="1"/>
      <c r="F115" s="1"/>
    </row>
    <row r="116" spans="2:4" ht="15">
      <c r="B116" s="45"/>
      <c r="C116" s="82" t="s">
        <v>149</v>
      </c>
      <c r="D116" s="82"/>
    </row>
    <row r="117" spans="2:4" ht="15.75">
      <c r="B117" s="7"/>
      <c r="C117" s="73" t="s">
        <v>5</v>
      </c>
      <c r="D117" s="73"/>
    </row>
    <row r="118" ht="15">
      <c r="B118" s="45"/>
    </row>
    <row r="119" ht="15">
      <c r="B119" s="45"/>
    </row>
    <row r="120" ht="15">
      <c r="B120" s="45"/>
    </row>
    <row r="121" ht="15">
      <c r="B121" s="45"/>
    </row>
    <row r="122" ht="15">
      <c r="B122" s="45"/>
    </row>
    <row r="123" ht="15">
      <c r="B123" s="45"/>
    </row>
    <row r="124" spans="2:4" ht="15.75">
      <c r="B124" s="7"/>
      <c r="C124" s="71" t="s">
        <v>120</v>
      </c>
      <c r="D124" s="71"/>
    </row>
    <row r="125" ht="15">
      <c r="B125" s="45"/>
    </row>
    <row r="126" ht="15">
      <c r="B126" s="45"/>
    </row>
    <row r="127" ht="15">
      <c r="B127" s="45"/>
    </row>
    <row r="128" ht="15">
      <c r="B128" s="45"/>
    </row>
    <row r="129" ht="15">
      <c r="B129" s="45"/>
    </row>
    <row r="130" ht="15">
      <c r="B130" s="45"/>
    </row>
    <row r="131" ht="15">
      <c r="B131" s="45"/>
    </row>
    <row r="132" ht="15">
      <c r="B132" s="45"/>
    </row>
    <row r="133" ht="15">
      <c r="B133" s="45"/>
    </row>
  </sheetData>
  <sheetProtection/>
  <mergeCells count="11">
    <mergeCell ref="C11:C12"/>
    <mergeCell ref="D11:D12"/>
    <mergeCell ref="E11:F11"/>
    <mergeCell ref="C116:D116"/>
    <mergeCell ref="C117:D117"/>
    <mergeCell ref="C124:D124"/>
    <mergeCell ref="A7:F7"/>
    <mergeCell ref="A8:F8"/>
    <mergeCell ref="A9:F9"/>
    <mergeCell ref="A11:A12"/>
    <mergeCell ref="B11:B12"/>
  </mergeCells>
  <printOptions/>
  <pageMargins left="0.7086614173228347" right="0.5118110236220472" top="0.7480314960629921" bottom="0.7480314960629921" header="0.31496062992125984" footer="0.31496062992125984"/>
  <pageSetup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9"/>
  <sheetViews>
    <sheetView tabSelected="1" zoomScalePageLayoutView="0" workbookViewId="0" topLeftCell="A114">
      <selection activeCell="F142" sqref="F142"/>
    </sheetView>
  </sheetViews>
  <sheetFormatPr defaultColWidth="9.140625" defaultRowHeight="12.75"/>
  <cols>
    <col min="1" max="1" width="6.28125" style="0" customWidth="1"/>
    <col min="2" max="2" width="43.57421875" style="0" customWidth="1"/>
    <col min="3" max="3" width="18.28125" style="0" customWidth="1"/>
    <col min="4" max="4" width="19.7109375" style="0" customWidth="1"/>
    <col min="5" max="5" width="13.8515625" style="0" customWidth="1"/>
    <col min="6" max="6" width="14.00390625" style="0" customWidth="1"/>
    <col min="7" max="7" width="13.140625" style="0" customWidth="1"/>
    <col min="11" max="11" width="9.140625" style="0" customWidth="1"/>
    <col min="12" max="12" width="14.8515625" style="53" customWidth="1"/>
    <col min="13" max="13" width="15.421875" style="53" customWidth="1"/>
    <col min="14" max="14" width="14.8515625" style="53" customWidth="1"/>
    <col min="15" max="15" width="15.28125" style="53" customWidth="1"/>
    <col min="16" max="16" width="20.7109375" style="0" customWidth="1"/>
  </cols>
  <sheetData>
    <row r="2" ht="12.75">
      <c r="B2" s="3" t="s">
        <v>91</v>
      </c>
    </row>
    <row r="3" ht="12.75">
      <c r="B3" s="3"/>
    </row>
    <row r="4" spans="1:4" ht="15.75">
      <c r="A4" s="7" t="s">
        <v>134</v>
      </c>
      <c r="B4" s="7"/>
      <c r="C4" s="7"/>
      <c r="D4" s="3"/>
    </row>
    <row r="5" spans="1:4" ht="15.75">
      <c r="A5" s="7" t="s">
        <v>92</v>
      </c>
      <c r="B5" s="7"/>
      <c r="C5" s="7"/>
      <c r="D5" s="3"/>
    </row>
    <row r="6" ht="12.75">
      <c r="A6" s="3"/>
    </row>
    <row r="7" spans="1:7" ht="18">
      <c r="A7" s="72" t="s">
        <v>99</v>
      </c>
      <c r="B7" s="72"/>
      <c r="C7" s="72"/>
      <c r="D7" s="72"/>
      <c r="E7" s="72"/>
      <c r="F7" s="72"/>
      <c r="G7" s="72"/>
    </row>
    <row r="8" spans="1:6" ht="18">
      <c r="A8" s="72" t="s">
        <v>135</v>
      </c>
      <c r="B8" s="72"/>
      <c r="C8" s="72"/>
      <c r="D8" s="72"/>
      <c r="E8" s="72"/>
      <c r="F8" s="72"/>
    </row>
    <row r="9" spans="1:6" ht="18" customHeight="1">
      <c r="A9" s="73" t="s">
        <v>80</v>
      </c>
      <c r="B9" s="73"/>
      <c r="C9" s="73"/>
      <c r="D9" s="73"/>
      <c r="E9" s="73"/>
      <c r="F9" s="73"/>
    </row>
    <row r="10" spans="1:4" ht="15.75">
      <c r="A10" s="3"/>
      <c r="B10" s="7"/>
      <c r="C10" s="7"/>
      <c r="D10" s="36" t="s">
        <v>79</v>
      </c>
    </row>
    <row r="11" spans="1:7" ht="33" customHeight="1">
      <c r="A11" s="74" t="s">
        <v>0</v>
      </c>
      <c r="B11" s="76" t="s">
        <v>78</v>
      </c>
      <c r="C11" s="78" t="s">
        <v>6</v>
      </c>
      <c r="D11" s="78" t="s">
        <v>93</v>
      </c>
      <c r="E11" s="80" t="s">
        <v>94</v>
      </c>
      <c r="F11" s="80"/>
      <c r="G11" s="80"/>
    </row>
    <row r="12" spans="1:7" ht="26.25" customHeight="1">
      <c r="A12" s="75"/>
      <c r="B12" s="77"/>
      <c r="C12" s="79"/>
      <c r="D12" s="79"/>
      <c r="E12" s="22" t="s">
        <v>95</v>
      </c>
      <c r="F12" s="37" t="s">
        <v>96</v>
      </c>
      <c r="G12" s="54" t="s">
        <v>97</v>
      </c>
    </row>
    <row r="13" spans="1:7" ht="15.75">
      <c r="A13" s="22" t="s">
        <v>3</v>
      </c>
      <c r="B13" s="5" t="s">
        <v>4</v>
      </c>
      <c r="C13" s="4"/>
      <c r="D13" s="1"/>
      <c r="E13" s="39"/>
      <c r="F13" s="39"/>
      <c r="G13" s="1"/>
    </row>
    <row r="14" spans="1:7" ht="15.75">
      <c r="A14" s="2">
        <v>3</v>
      </c>
      <c r="B14" s="5" t="s">
        <v>82</v>
      </c>
      <c r="C14" s="4"/>
      <c r="D14" s="1"/>
      <c r="E14" s="1"/>
      <c r="F14" s="1"/>
      <c r="G14" s="1"/>
    </row>
    <row r="15" spans="1:7" ht="15.75">
      <c r="A15" s="2">
        <v>3.1</v>
      </c>
      <c r="B15" s="5" t="s">
        <v>83</v>
      </c>
      <c r="C15" s="14">
        <f>SUM(C16:C17)</f>
        <v>579137000</v>
      </c>
      <c r="D15" s="14">
        <f>SUM(D16:D17)</f>
        <v>579137000</v>
      </c>
      <c r="E15" s="55">
        <f>D15</f>
        <v>579137000</v>
      </c>
      <c r="F15" s="1"/>
      <c r="G15" s="1"/>
    </row>
    <row r="16" spans="1:7" ht="17.25">
      <c r="A16" s="9">
        <v>1</v>
      </c>
      <c r="B16" s="10" t="s">
        <v>7</v>
      </c>
      <c r="C16" s="24">
        <v>296205000</v>
      </c>
      <c r="D16" s="11">
        <f aca="true" t="shared" si="0" ref="D16:E31">C16</f>
        <v>296205000</v>
      </c>
      <c r="E16" s="56">
        <f t="shared" si="0"/>
        <v>296205000</v>
      </c>
      <c r="F16" s="1"/>
      <c r="G16" s="1"/>
    </row>
    <row r="17" spans="1:7" ht="17.25">
      <c r="A17" s="9">
        <v>3</v>
      </c>
      <c r="B17" s="10" t="s">
        <v>8</v>
      </c>
      <c r="C17" s="24">
        <v>282932000</v>
      </c>
      <c r="D17" s="11">
        <f t="shared" si="0"/>
        <v>282932000</v>
      </c>
      <c r="E17" s="56">
        <f t="shared" si="0"/>
        <v>282932000</v>
      </c>
      <c r="F17" s="1"/>
      <c r="G17" s="1"/>
    </row>
    <row r="18" spans="1:7" ht="18">
      <c r="A18" s="9">
        <v>6100</v>
      </c>
      <c r="B18" s="8" t="s">
        <v>9</v>
      </c>
      <c r="C18" s="25">
        <f>SUM(C19:C23)</f>
        <v>260976157</v>
      </c>
      <c r="D18" s="12">
        <f t="shared" si="0"/>
        <v>260976157</v>
      </c>
      <c r="E18" s="55">
        <f t="shared" si="0"/>
        <v>260976157</v>
      </c>
      <c r="F18" s="1"/>
      <c r="G18" s="1"/>
    </row>
    <row r="19" spans="1:7" ht="17.25">
      <c r="A19" s="9">
        <v>1</v>
      </c>
      <c r="B19" s="10" t="s">
        <v>10</v>
      </c>
      <c r="C19" s="24">
        <v>12285000</v>
      </c>
      <c r="D19" s="11">
        <f t="shared" si="0"/>
        <v>12285000</v>
      </c>
      <c r="E19" s="56">
        <f t="shared" si="0"/>
        <v>12285000</v>
      </c>
      <c r="F19" s="1"/>
      <c r="G19" s="1"/>
    </row>
    <row r="20" spans="1:7" ht="17.25">
      <c r="A20" s="9">
        <v>12</v>
      </c>
      <c r="B20" s="10" t="s">
        <v>11</v>
      </c>
      <c r="C20" s="24">
        <v>163192302</v>
      </c>
      <c r="D20" s="11">
        <f t="shared" si="0"/>
        <v>163192302</v>
      </c>
      <c r="E20" s="56">
        <f t="shared" si="0"/>
        <v>163192302</v>
      </c>
      <c r="F20" s="1"/>
      <c r="G20" s="1"/>
    </row>
    <row r="21" spans="1:7" ht="17.25">
      <c r="A21" s="9">
        <v>13</v>
      </c>
      <c r="B21" s="10" t="s">
        <v>12</v>
      </c>
      <c r="C21" s="24">
        <v>10140000</v>
      </c>
      <c r="D21" s="11">
        <f t="shared" si="0"/>
        <v>10140000</v>
      </c>
      <c r="E21" s="56">
        <f t="shared" si="0"/>
        <v>10140000</v>
      </c>
      <c r="F21" s="1"/>
      <c r="G21" s="1"/>
    </row>
    <row r="22" spans="1:7" ht="17.25">
      <c r="A22" s="9">
        <v>15</v>
      </c>
      <c r="B22" s="10" t="s">
        <v>123</v>
      </c>
      <c r="C22" s="24">
        <v>75358855</v>
      </c>
      <c r="D22" s="11">
        <f t="shared" si="0"/>
        <v>75358855</v>
      </c>
      <c r="E22" s="56">
        <f t="shared" si="0"/>
        <v>75358855</v>
      </c>
      <c r="F22" s="1"/>
      <c r="G22" s="1"/>
    </row>
    <row r="23" spans="1:7" ht="17.25">
      <c r="A23" s="9">
        <v>49</v>
      </c>
      <c r="B23" s="10" t="s">
        <v>50</v>
      </c>
      <c r="C23" s="24"/>
      <c r="D23" s="11">
        <f t="shared" si="0"/>
        <v>0</v>
      </c>
      <c r="E23" s="56">
        <f t="shared" si="0"/>
        <v>0</v>
      </c>
      <c r="F23" s="1"/>
      <c r="G23" s="1"/>
    </row>
    <row r="24" spans="1:7" ht="18">
      <c r="A24" s="8">
        <v>6300</v>
      </c>
      <c r="B24" s="8" t="s">
        <v>14</v>
      </c>
      <c r="C24" s="25">
        <f>SUM(C25:C28)</f>
        <v>156485121</v>
      </c>
      <c r="D24" s="12">
        <f t="shared" si="0"/>
        <v>156485121</v>
      </c>
      <c r="E24" s="55">
        <f t="shared" si="0"/>
        <v>156485121</v>
      </c>
      <c r="F24" s="1"/>
      <c r="G24" s="1"/>
    </row>
    <row r="25" spans="1:7" ht="17.25">
      <c r="A25" s="9">
        <v>1</v>
      </c>
      <c r="B25" s="10" t="s">
        <v>124</v>
      </c>
      <c r="C25" s="24">
        <v>116686650</v>
      </c>
      <c r="D25" s="11">
        <f t="shared" si="0"/>
        <v>116686650</v>
      </c>
      <c r="E25" s="56">
        <f t="shared" si="0"/>
        <v>116686650</v>
      </c>
      <c r="F25" s="1"/>
      <c r="G25" s="1"/>
    </row>
    <row r="26" spans="1:7" ht="17.25">
      <c r="A26" s="9">
        <v>2</v>
      </c>
      <c r="B26" s="10" t="s">
        <v>53</v>
      </c>
      <c r="C26" s="24">
        <v>20003426</v>
      </c>
      <c r="D26" s="11">
        <f t="shared" si="0"/>
        <v>20003426</v>
      </c>
      <c r="E26" s="56">
        <f t="shared" si="0"/>
        <v>20003426</v>
      </c>
      <c r="F26" s="1"/>
      <c r="G26" s="1"/>
    </row>
    <row r="27" spans="1:7" ht="17.25">
      <c r="A27" s="9">
        <v>3</v>
      </c>
      <c r="B27" s="10" t="s">
        <v>15</v>
      </c>
      <c r="C27" s="24">
        <v>13335617</v>
      </c>
      <c r="D27" s="11">
        <f t="shared" si="0"/>
        <v>13335617</v>
      </c>
      <c r="E27" s="56">
        <f t="shared" si="0"/>
        <v>13335617</v>
      </c>
      <c r="F27" s="1"/>
      <c r="G27" s="1"/>
    </row>
    <row r="28" spans="1:7" ht="17.25">
      <c r="A28" s="9">
        <v>4</v>
      </c>
      <c r="B28" s="10" t="s">
        <v>16</v>
      </c>
      <c r="C28" s="24">
        <v>6459428</v>
      </c>
      <c r="D28" s="11">
        <f t="shared" si="0"/>
        <v>6459428</v>
      </c>
      <c r="E28" s="56">
        <f t="shared" si="0"/>
        <v>6459428</v>
      </c>
      <c r="F28" s="1"/>
      <c r="G28" s="1"/>
    </row>
    <row r="29" spans="1:7" ht="18">
      <c r="A29" s="8">
        <v>6400</v>
      </c>
      <c r="B29" s="8" t="s">
        <v>17</v>
      </c>
      <c r="C29" s="25">
        <f>SUM(C30:C31)</f>
        <v>61356000</v>
      </c>
      <c r="D29" s="12">
        <f t="shared" si="0"/>
        <v>61356000</v>
      </c>
      <c r="E29" s="55">
        <f t="shared" si="0"/>
        <v>61356000</v>
      </c>
      <c r="F29" s="1"/>
      <c r="G29" s="1"/>
    </row>
    <row r="30" spans="1:7" ht="17.25">
      <c r="A30" s="9">
        <v>4</v>
      </c>
      <c r="B30" s="10" t="s">
        <v>18</v>
      </c>
      <c r="C30" s="24">
        <v>49500000</v>
      </c>
      <c r="D30" s="11">
        <f t="shared" si="0"/>
        <v>49500000</v>
      </c>
      <c r="E30" s="56">
        <f t="shared" si="0"/>
        <v>49500000</v>
      </c>
      <c r="F30" s="1"/>
      <c r="G30" s="1"/>
    </row>
    <row r="31" spans="1:7" ht="17.25">
      <c r="A31" s="9">
        <v>49</v>
      </c>
      <c r="B31" s="10" t="s">
        <v>125</v>
      </c>
      <c r="C31" s="24">
        <v>11856000</v>
      </c>
      <c r="D31" s="11">
        <f t="shared" si="0"/>
        <v>11856000</v>
      </c>
      <c r="E31" s="56">
        <f t="shared" si="0"/>
        <v>11856000</v>
      </c>
      <c r="F31" s="1"/>
      <c r="G31" s="1"/>
    </row>
    <row r="32" spans="1:7" ht="18">
      <c r="A32" s="8">
        <v>6500</v>
      </c>
      <c r="B32" s="8" t="s">
        <v>19</v>
      </c>
      <c r="C32" s="25">
        <f>SUM(C33:C34)</f>
        <v>13461905</v>
      </c>
      <c r="D32" s="11">
        <f aca="true" t="shared" si="1" ref="D32:D49">C32</f>
        <v>13461905</v>
      </c>
      <c r="E32" s="1"/>
      <c r="F32" s="57">
        <f>D32</f>
        <v>13461905</v>
      </c>
      <c r="G32" s="1"/>
    </row>
    <row r="33" spans="1:7" ht="17.25">
      <c r="A33" s="9">
        <v>1</v>
      </c>
      <c r="B33" s="10" t="s">
        <v>20</v>
      </c>
      <c r="C33" s="24">
        <v>13061905</v>
      </c>
      <c r="D33" s="11">
        <f t="shared" si="1"/>
        <v>13061905</v>
      </c>
      <c r="E33" s="1"/>
      <c r="F33" s="58">
        <f aca="true" t="shared" si="2" ref="F33:F76">D33</f>
        <v>13061905</v>
      </c>
      <c r="G33" s="1"/>
    </row>
    <row r="34" spans="1:7" ht="17.25">
      <c r="A34" s="9">
        <v>4</v>
      </c>
      <c r="B34" s="10" t="s">
        <v>21</v>
      </c>
      <c r="C34" s="24">
        <v>400000</v>
      </c>
      <c r="D34" s="11">
        <f t="shared" si="1"/>
        <v>400000</v>
      </c>
      <c r="E34" s="1"/>
      <c r="F34" s="58">
        <f t="shared" si="2"/>
        <v>400000</v>
      </c>
      <c r="G34" s="1"/>
    </row>
    <row r="35" spans="1:7" ht="18">
      <c r="A35" s="8">
        <v>6550</v>
      </c>
      <c r="B35" s="8" t="s">
        <v>22</v>
      </c>
      <c r="C35" s="25">
        <f>SUM(C36:C38)</f>
        <v>105677000</v>
      </c>
      <c r="D35" s="12">
        <f t="shared" si="1"/>
        <v>105677000</v>
      </c>
      <c r="E35" s="1"/>
      <c r="F35" s="57">
        <f t="shared" si="2"/>
        <v>105677000</v>
      </c>
      <c r="G35" s="1"/>
    </row>
    <row r="36" spans="1:7" ht="17.25">
      <c r="A36" s="9">
        <v>51</v>
      </c>
      <c r="B36" s="10" t="s">
        <v>23</v>
      </c>
      <c r="C36" s="24">
        <v>3720000</v>
      </c>
      <c r="D36" s="11">
        <f t="shared" si="1"/>
        <v>3720000</v>
      </c>
      <c r="E36" s="1"/>
      <c r="F36" s="58">
        <f t="shared" si="2"/>
        <v>3720000</v>
      </c>
      <c r="G36" s="1"/>
    </row>
    <row r="37" spans="1:7" ht="17.25">
      <c r="A37" s="9">
        <v>52</v>
      </c>
      <c r="B37" s="10" t="s">
        <v>51</v>
      </c>
      <c r="C37" s="24">
        <v>95940000</v>
      </c>
      <c r="D37" s="11">
        <f t="shared" si="1"/>
        <v>95940000</v>
      </c>
      <c r="E37" s="1"/>
      <c r="F37" s="58">
        <f t="shared" si="2"/>
        <v>95940000</v>
      </c>
      <c r="G37" s="1"/>
    </row>
    <row r="38" spans="1:7" ht="17.25">
      <c r="A38" s="9">
        <v>99</v>
      </c>
      <c r="B38" s="10" t="s">
        <v>24</v>
      </c>
      <c r="C38" s="24">
        <v>6017000</v>
      </c>
      <c r="D38" s="11">
        <f t="shared" si="1"/>
        <v>6017000</v>
      </c>
      <c r="E38" s="1"/>
      <c r="F38" s="58">
        <f t="shared" si="2"/>
        <v>6017000</v>
      </c>
      <c r="G38" s="1"/>
    </row>
    <row r="39" spans="1:7" ht="18">
      <c r="A39" s="8">
        <v>6600</v>
      </c>
      <c r="B39" s="8" t="s">
        <v>25</v>
      </c>
      <c r="C39" s="25">
        <f>SUM(C40:C42)</f>
        <v>3021062</v>
      </c>
      <c r="D39" s="12">
        <f t="shared" si="1"/>
        <v>3021062</v>
      </c>
      <c r="E39" s="1"/>
      <c r="F39" s="57">
        <f t="shared" si="2"/>
        <v>3021062</v>
      </c>
      <c r="G39" s="1"/>
    </row>
    <row r="40" spans="1:7" ht="17.25">
      <c r="A40" s="9">
        <v>1</v>
      </c>
      <c r="B40" s="10" t="s">
        <v>26</v>
      </c>
      <c r="C40" s="24">
        <v>117062</v>
      </c>
      <c r="D40" s="11">
        <f t="shared" si="1"/>
        <v>117062</v>
      </c>
      <c r="E40" s="1"/>
      <c r="F40" s="58">
        <f t="shared" si="2"/>
        <v>117062</v>
      </c>
      <c r="G40" s="1"/>
    </row>
    <row r="41" spans="1:7" ht="17.25">
      <c r="A41" s="9">
        <v>5</v>
      </c>
      <c r="B41" s="10" t="s">
        <v>55</v>
      </c>
      <c r="C41" s="24">
        <v>1704000</v>
      </c>
      <c r="D41" s="11">
        <f t="shared" si="1"/>
        <v>1704000</v>
      </c>
      <c r="E41" s="1"/>
      <c r="F41" s="58">
        <f t="shared" si="2"/>
        <v>1704000</v>
      </c>
      <c r="G41" s="1"/>
    </row>
    <row r="42" spans="1:7" ht="17.25">
      <c r="A42" s="9">
        <v>18</v>
      </c>
      <c r="B42" s="10" t="s">
        <v>56</v>
      </c>
      <c r="C42" s="24">
        <v>1200000</v>
      </c>
      <c r="D42" s="11">
        <f t="shared" si="1"/>
        <v>1200000</v>
      </c>
      <c r="E42" s="1"/>
      <c r="F42" s="58">
        <f t="shared" si="2"/>
        <v>1200000</v>
      </c>
      <c r="G42" s="1"/>
    </row>
    <row r="43" spans="1:7" ht="18">
      <c r="A43" s="8">
        <v>6700</v>
      </c>
      <c r="B43" s="8" t="s">
        <v>27</v>
      </c>
      <c r="C43" s="25">
        <f>SUM(C44:C47)</f>
        <v>5240000</v>
      </c>
      <c r="D43" s="12">
        <f t="shared" si="1"/>
        <v>5240000</v>
      </c>
      <c r="E43" s="1"/>
      <c r="F43" s="57">
        <f t="shared" si="2"/>
        <v>5240000</v>
      </c>
      <c r="G43" s="1"/>
    </row>
    <row r="44" spans="1:7" ht="17.25">
      <c r="A44" s="9">
        <v>1</v>
      </c>
      <c r="B44" s="10" t="s">
        <v>28</v>
      </c>
      <c r="C44" s="24">
        <v>840000</v>
      </c>
      <c r="D44" s="11">
        <f t="shared" si="1"/>
        <v>840000</v>
      </c>
      <c r="E44" s="1"/>
      <c r="F44" s="58">
        <f t="shared" si="2"/>
        <v>840000</v>
      </c>
      <c r="G44" s="1"/>
    </row>
    <row r="45" spans="1:7" ht="17.25">
      <c r="A45" s="9">
        <v>2</v>
      </c>
      <c r="B45" s="10" t="s">
        <v>29</v>
      </c>
      <c r="C45" s="24">
        <v>1400000</v>
      </c>
      <c r="D45" s="11">
        <f t="shared" si="1"/>
        <v>1400000</v>
      </c>
      <c r="E45" s="1"/>
      <c r="F45" s="58">
        <f t="shared" si="2"/>
        <v>1400000</v>
      </c>
      <c r="G45" s="1"/>
    </row>
    <row r="46" spans="1:7" ht="17.25">
      <c r="A46" s="9">
        <v>3</v>
      </c>
      <c r="B46" s="10" t="s">
        <v>30</v>
      </c>
      <c r="C46" s="24"/>
      <c r="D46" s="11">
        <f t="shared" si="1"/>
        <v>0</v>
      </c>
      <c r="E46" s="1"/>
      <c r="F46" s="58">
        <f t="shared" si="2"/>
        <v>0</v>
      </c>
      <c r="G46" s="1"/>
    </row>
    <row r="47" spans="1:7" ht="17.25">
      <c r="A47" s="9">
        <v>4</v>
      </c>
      <c r="B47" s="10" t="s">
        <v>31</v>
      </c>
      <c r="C47" s="24">
        <v>3000000</v>
      </c>
      <c r="D47" s="11">
        <f t="shared" si="1"/>
        <v>3000000</v>
      </c>
      <c r="E47" s="1"/>
      <c r="F47" s="58">
        <f t="shared" si="2"/>
        <v>3000000</v>
      </c>
      <c r="G47" s="1"/>
    </row>
    <row r="48" spans="1:7" ht="18">
      <c r="A48" s="8">
        <v>6750</v>
      </c>
      <c r="B48" s="8" t="s">
        <v>32</v>
      </c>
      <c r="C48" s="25">
        <f>SUM(C49:C52)</f>
        <v>21000000</v>
      </c>
      <c r="D48" s="11">
        <f t="shared" si="1"/>
        <v>21000000</v>
      </c>
      <c r="E48" s="1"/>
      <c r="F48" s="59">
        <f t="shared" si="2"/>
        <v>21000000</v>
      </c>
      <c r="G48" s="1"/>
    </row>
    <row r="49" spans="1:7" ht="17.25">
      <c r="A49" s="9">
        <v>51</v>
      </c>
      <c r="B49" s="10" t="s">
        <v>33</v>
      </c>
      <c r="C49" s="24"/>
      <c r="D49" s="11">
        <f t="shared" si="1"/>
        <v>0</v>
      </c>
      <c r="E49" s="1"/>
      <c r="F49" s="58">
        <f t="shared" si="2"/>
        <v>0</v>
      </c>
      <c r="G49" s="1"/>
    </row>
    <row r="50" spans="1:7" ht="17.25">
      <c r="A50" s="9">
        <v>57</v>
      </c>
      <c r="B50" s="10" t="s">
        <v>73</v>
      </c>
      <c r="C50" s="24">
        <v>21000000</v>
      </c>
      <c r="D50" s="11"/>
      <c r="E50" s="1"/>
      <c r="F50" s="58">
        <f t="shared" si="2"/>
        <v>0</v>
      </c>
      <c r="G50" s="1"/>
    </row>
    <row r="51" spans="1:7" ht="17.25">
      <c r="A51" s="9">
        <v>58</v>
      </c>
      <c r="B51" s="10" t="s">
        <v>57</v>
      </c>
      <c r="C51" s="24"/>
      <c r="D51" s="11">
        <f aca="true" t="shared" si="3" ref="D51:D77">C51</f>
        <v>0</v>
      </c>
      <c r="E51" s="1"/>
      <c r="F51" s="58">
        <f t="shared" si="2"/>
        <v>0</v>
      </c>
      <c r="G51" s="1"/>
    </row>
    <row r="52" spans="1:7" ht="17.25">
      <c r="A52" s="9">
        <v>99</v>
      </c>
      <c r="B52" s="10" t="s">
        <v>34</v>
      </c>
      <c r="C52" s="24"/>
      <c r="D52" s="11">
        <f t="shared" si="3"/>
        <v>0</v>
      </c>
      <c r="E52" s="1"/>
      <c r="F52" s="58">
        <f t="shared" si="2"/>
        <v>0</v>
      </c>
      <c r="G52" s="1"/>
    </row>
    <row r="53" spans="1:7" ht="18">
      <c r="A53" s="8">
        <v>6900</v>
      </c>
      <c r="B53" s="8" t="s">
        <v>35</v>
      </c>
      <c r="C53" s="25">
        <f>SUM(C54:C60)</f>
        <v>12564000</v>
      </c>
      <c r="D53" s="12">
        <f t="shared" si="3"/>
        <v>12564000</v>
      </c>
      <c r="E53" s="12"/>
      <c r="F53" s="59">
        <f t="shared" si="2"/>
        <v>12564000</v>
      </c>
      <c r="G53" s="12"/>
    </row>
    <row r="54" spans="1:7" ht="17.25">
      <c r="A54" s="9">
        <v>7</v>
      </c>
      <c r="B54" s="10" t="s">
        <v>36</v>
      </c>
      <c r="C54" s="24"/>
      <c r="D54" s="11">
        <f t="shared" si="3"/>
        <v>0</v>
      </c>
      <c r="E54" s="1"/>
      <c r="F54" s="58">
        <f t="shared" si="2"/>
        <v>0</v>
      </c>
      <c r="G54" s="1"/>
    </row>
    <row r="55" spans="1:7" ht="17.25">
      <c r="A55" s="9">
        <v>12</v>
      </c>
      <c r="B55" s="10" t="s">
        <v>126</v>
      </c>
      <c r="C55" s="24">
        <v>7964000</v>
      </c>
      <c r="D55" s="11">
        <f t="shared" si="3"/>
        <v>7964000</v>
      </c>
      <c r="E55" s="1"/>
      <c r="F55" s="58">
        <f t="shared" si="2"/>
        <v>7964000</v>
      </c>
      <c r="G55" s="1"/>
    </row>
    <row r="56" spans="1:7" ht="17.25">
      <c r="A56" s="9">
        <v>13</v>
      </c>
      <c r="B56" s="10" t="s">
        <v>127</v>
      </c>
      <c r="C56" s="24"/>
      <c r="D56" s="11">
        <f t="shared" si="3"/>
        <v>0</v>
      </c>
      <c r="E56" s="1"/>
      <c r="F56" s="58">
        <f t="shared" si="2"/>
        <v>0</v>
      </c>
      <c r="G56" s="1"/>
    </row>
    <row r="57" spans="1:7" ht="17.25">
      <c r="A57" s="9">
        <v>16</v>
      </c>
      <c r="B57" s="10" t="s">
        <v>37</v>
      </c>
      <c r="C57" s="24"/>
      <c r="D57" s="11">
        <f t="shared" si="3"/>
        <v>0</v>
      </c>
      <c r="E57" s="1"/>
      <c r="F57" s="58">
        <f t="shared" si="2"/>
        <v>0</v>
      </c>
      <c r="G57" s="1"/>
    </row>
    <row r="58" spans="1:7" ht="17.25">
      <c r="A58" s="9">
        <v>17</v>
      </c>
      <c r="B58" s="10" t="s">
        <v>38</v>
      </c>
      <c r="C58" s="24"/>
      <c r="D58" s="11">
        <f t="shared" si="3"/>
        <v>0</v>
      </c>
      <c r="E58" s="1"/>
      <c r="F58" s="58">
        <f t="shared" si="2"/>
        <v>0</v>
      </c>
      <c r="G58" s="1"/>
    </row>
    <row r="59" spans="1:7" ht="17.25">
      <c r="A59" s="9">
        <v>21</v>
      </c>
      <c r="B59" s="10" t="s">
        <v>52</v>
      </c>
      <c r="C59" s="24">
        <v>4600000</v>
      </c>
      <c r="D59" s="11">
        <f t="shared" si="3"/>
        <v>4600000</v>
      </c>
      <c r="E59" s="1"/>
      <c r="F59" s="58">
        <f t="shared" si="2"/>
        <v>4600000</v>
      </c>
      <c r="G59" s="1"/>
    </row>
    <row r="60" spans="1:7" ht="17.25">
      <c r="A60" s="9">
        <v>49</v>
      </c>
      <c r="B60" s="10" t="s">
        <v>128</v>
      </c>
      <c r="C60" s="24"/>
      <c r="D60" s="11">
        <f t="shared" si="3"/>
        <v>0</v>
      </c>
      <c r="E60" s="1"/>
      <c r="F60" s="58">
        <f t="shared" si="2"/>
        <v>0</v>
      </c>
      <c r="G60" s="1"/>
    </row>
    <row r="61" spans="1:7" ht="18">
      <c r="A61" s="8">
        <v>7000</v>
      </c>
      <c r="B61" s="8" t="s">
        <v>39</v>
      </c>
      <c r="C61" s="25">
        <f>SUM(C62:C66)</f>
        <v>10086000</v>
      </c>
      <c r="D61" s="12">
        <f t="shared" si="3"/>
        <v>10086000</v>
      </c>
      <c r="E61" s="1"/>
      <c r="F61" s="57">
        <f t="shared" si="2"/>
        <v>10086000</v>
      </c>
      <c r="G61" s="1"/>
    </row>
    <row r="62" spans="1:7" ht="17.25">
      <c r="A62" s="9">
        <v>1</v>
      </c>
      <c r="B62" s="10" t="s">
        <v>40</v>
      </c>
      <c r="C62" s="24">
        <v>3996000</v>
      </c>
      <c r="D62" s="11">
        <f t="shared" si="3"/>
        <v>3996000</v>
      </c>
      <c r="E62" s="1"/>
      <c r="F62" s="58">
        <f t="shared" si="2"/>
        <v>3996000</v>
      </c>
      <c r="G62" s="1"/>
    </row>
    <row r="63" spans="1:7" ht="17.25">
      <c r="A63" s="9">
        <v>3</v>
      </c>
      <c r="B63" s="10" t="s">
        <v>41</v>
      </c>
      <c r="C63" s="24"/>
      <c r="D63" s="11">
        <f t="shared" si="3"/>
        <v>0</v>
      </c>
      <c r="E63" s="1"/>
      <c r="F63" s="58">
        <f t="shared" si="2"/>
        <v>0</v>
      </c>
      <c r="G63" s="1"/>
    </row>
    <row r="64" spans="1:7" ht="17.25">
      <c r="A64" s="9">
        <v>4</v>
      </c>
      <c r="B64" s="10" t="s">
        <v>42</v>
      </c>
      <c r="C64" s="24"/>
      <c r="D64" s="11">
        <f t="shared" si="3"/>
        <v>0</v>
      </c>
      <c r="E64" s="1"/>
      <c r="F64" s="58">
        <f t="shared" si="2"/>
        <v>0</v>
      </c>
      <c r="G64" s="1"/>
    </row>
    <row r="65" spans="1:7" ht="17.25">
      <c r="A65" s="9">
        <v>6</v>
      </c>
      <c r="B65" s="10" t="s">
        <v>43</v>
      </c>
      <c r="C65" s="24"/>
      <c r="D65" s="11">
        <f t="shared" si="3"/>
        <v>0</v>
      </c>
      <c r="E65" s="1"/>
      <c r="F65" s="58">
        <f t="shared" si="2"/>
        <v>0</v>
      </c>
      <c r="G65" s="1"/>
    </row>
    <row r="66" spans="1:7" ht="17.25">
      <c r="A66" s="9">
        <v>49</v>
      </c>
      <c r="B66" s="10" t="s">
        <v>44</v>
      </c>
      <c r="C66" s="24">
        <v>6090000</v>
      </c>
      <c r="D66" s="11">
        <f t="shared" si="3"/>
        <v>6090000</v>
      </c>
      <c r="E66" s="1"/>
      <c r="F66" s="58">
        <f t="shared" si="2"/>
        <v>6090000</v>
      </c>
      <c r="G66" s="1"/>
    </row>
    <row r="67" spans="1:7" ht="18">
      <c r="A67" s="8">
        <v>7750</v>
      </c>
      <c r="B67" s="8" t="s">
        <v>44</v>
      </c>
      <c r="C67" s="26">
        <f>SUM(C68:C72)</f>
        <v>11543200</v>
      </c>
      <c r="D67" s="12">
        <f t="shared" si="3"/>
        <v>11543200</v>
      </c>
      <c r="E67" s="1"/>
      <c r="F67" s="57">
        <v>343200</v>
      </c>
      <c r="G67" s="1"/>
    </row>
    <row r="68" spans="1:7" ht="17.25">
      <c r="A68" s="9">
        <v>56</v>
      </c>
      <c r="B68" s="10" t="s">
        <v>70</v>
      </c>
      <c r="C68" s="27">
        <v>343200</v>
      </c>
      <c r="D68" s="11">
        <f t="shared" si="3"/>
        <v>343200</v>
      </c>
      <c r="E68" s="1"/>
      <c r="F68" s="58">
        <f t="shared" si="2"/>
        <v>343200</v>
      </c>
      <c r="G68" s="1"/>
    </row>
    <row r="69" spans="1:7" ht="17.25">
      <c r="A69" s="9">
        <v>58</v>
      </c>
      <c r="B69" s="10" t="s">
        <v>58</v>
      </c>
      <c r="C69" s="27"/>
      <c r="D69" s="11">
        <f t="shared" si="3"/>
        <v>0</v>
      </c>
      <c r="E69" s="1"/>
      <c r="F69" s="58">
        <f t="shared" si="2"/>
        <v>0</v>
      </c>
      <c r="G69" s="1"/>
    </row>
    <row r="70" spans="1:7" ht="17.25">
      <c r="A70" s="9">
        <v>61</v>
      </c>
      <c r="B70" s="10" t="s">
        <v>45</v>
      </c>
      <c r="C70" s="27"/>
      <c r="D70" s="11">
        <f t="shared" si="3"/>
        <v>0</v>
      </c>
      <c r="E70" s="1"/>
      <c r="F70" s="58">
        <f t="shared" si="2"/>
        <v>0</v>
      </c>
      <c r="G70" s="1"/>
    </row>
    <row r="71" spans="1:7" ht="17.25">
      <c r="A71" s="9">
        <v>64</v>
      </c>
      <c r="B71" s="10" t="s">
        <v>59</v>
      </c>
      <c r="C71" s="27">
        <v>11200000</v>
      </c>
      <c r="D71" s="11">
        <f t="shared" si="3"/>
        <v>11200000</v>
      </c>
      <c r="E71" s="1"/>
      <c r="F71" s="58"/>
      <c r="G71" s="15">
        <v>11200000</v>
      </c>
    </row>
    <row r="72" spans="1:7" ht="17.25">
      <c r="A72" s="9">
        <v>99</v>
      </c>
      <c r="B72" s="10" t="s">
        <v>44</v>
      </c>
      <c r="C72" s="27"/>
      <c r="D72" s="11">
        <f t="shared" si="3"/>
        <v>0</v>
      </c>
      <c r="E72" s="1"/>
      <c r="F72" s="58">
        <f t="shared" si="2"/>
        <v>0</v>
      </c>
      <c r="G72" s="1"/>
    </row>
    <row r="73" spans="1:7" ht="18">
      <c r="A73" s="8">
        <v>7850</v>
      </c>
      <c r="B73" s="49" t="s">
        <v>129</v>
      </c>
      <c r="C73" s="26">
        <f>SUM(C74)</f>
        <v>0</v>
      </c>
      <c r="D73" s="12">
        <f t="shared" si="3"/>
        <v>0</v>
      </c>
      <c r="E73" s="1"/>
      <c r="F73" s="58">
        <f t="shared" si="2"/>
        <v>0</v>
      </c>
      <c r="G73" s="1"/>
    </row>
    <row r="74" spans="1:7" ht="17.25">
      <c r="A74" s="9">
        <v>54</v>
      </c>
      <c r="B74" s="10" t="s">
        <v>130</v>
      </c>
      <c r="C74" s="24"/>
      <c r="D74" s="11">
        <f t="shared" si="3"/>
        <v>0</v>
      </c>
      <c r="E74" s="1"/>
      <c r="F74" s="58">
        <f t="shared" si="2"/>
        <v>0</v>
      </c>
      <c r="G74" s="1"/>
    </row>
    <row r="75" spans="1:7" ht="18">
      <c r="A75" s="9">
        <v>9050</v>
      </c>
      <c r="B75" s="8" t="s">
        <v>74</v>
      </c>
      <c r="C75" s="25">
        <f>C76</f>
        <v>0</v>
      </c>
      <c r="D75" s="12">
        <f t="shared" si="3"/>
        <v>0</v>
      </c>
      <c r="E75" s="1"/>
      <c r="F75" s="58">
        <f t="shared" si="2"/>
        <v>0</v>
      </c>
      <c r="G75" s="1"/>
    </row>
    <row r="76" spans="1:7" ht="17.25">
      <c r="A76" s="9">
        <v>99</v>
      </c>
      <c r="B76" s="10" t="s">
        <v>131</v>
      </c>
      <c r="C76" s="24"/>
      <c r="D76" s="11">
        <f t="shared" si="3"/>
        <v>0</v>
      </c>
      <c r="E76" s="1"/>
      <c r="F76" s="58">
        <f t="shared" si="2"/>
        <v>0</v>
      </c>
      <c r="G76" s="1"/>
    </row>
    <row r="77" spans="1:7" ht="18">
      <c r="A77" s="8"/>
      <c r="B77" s="8" t="s">
        <v>46</v>
      </c>
      <c r="C77" s="28">
        <f>C15+C18+C24+C29+C32+C35+C39+C43+C48+C53+C61+C67+C73+C75</f>
        <v>1240547445</v>
      </c>
      <c r="D77" s="12">
        <f t="shared" si="3"/>
        <v>1240547445</v>
      </c>
      <c r="E77" s="55">
        <f>E15+E18+E24+E29</f>
        <v>1057954278</v>
      </c>
      <c r="F77" s="59">
        <f>F32+F35+F39+F43+F48+F53+F61+F67</f>
        <v>171393167</v>
      </c>
      <c r="G77" s="55">
        <f>G71</f>
        <v>11200000</v>
      </c>
    </row>
    <row r="78" spans="1:7" ht="18">
      <c r="A78" s="8"/>
      <c r="B78" s="8"/>
      <c r="C78" s="28"/>
      <c r="D78" s="12"/>
      <c r="E78" s="1"/>
      <c r="F78" s="1"/>
      <c r="G78" s="1"/>
    </row>
    <row r="79" spans="1:7" ht="15.75">
      <c r="A79" s="2">
        <v>3.1</v>
      </c>
      <c r="B79" s="5" t="s">
        <v>132</v>
      </c>
      <c r="C79" s="20">
        <f>SUM(C80:C82)</f>
        <v>0</v>
      </c>
      <c r="D79" s="20">
        <f>SUM(D80:D82)</f>
        <v>0</v>
      </c>
      <c r="E79" s="1"/>
      <c r="F79" s="1"/>
      <c r="G79" s="1"/>
    </row>
    <row r="80" spans="1:7" ht="17.25">
      <c r="A80" s="9">
        <v>1</v>
      </c>
      <c r="B80" s="10" t="s">
        <v>7</v>
      </c>
      <c r="C80" s="24"/>
      <c r="D80" s="11">
        <f aca="true" t="shared" si="4" ref="D80:D94">C80</f>
        <v>0</v>
      </c>
      <c r="E80" s="1"/>
      <c r="F80" s="1"/>
      <c r="G80" s="1"/>
    </row>
    <row r="81" spans="1:7" ht="17.25">
      <c r="A81" s="9">
        <v>3</v>
      </c>
      <c r="B81" s="10" t="s">
        <v>8</v>
      </c>
      <c r="C81" s="24"/>
      <c r="D81" s="11">
        <f t="shared" si="4"/>
        <v>0</v>
      </c>
      <c r="E81" s="1"/>
      <c r="F81" s="1"/>
      <c r="G81" s="1"/>
    </row>
    <row r="82" spans="1:7" ht="17.25">
      <c r="A82" s="9">
        <v>4</v>
      </c>
      <c r="B82" s="10" t="s">
        <v>133</v>
      </c>
      <c r="C82" s="24"/>
      <c r="D82" s="11">
        <f t="shared" si="4"/>
        <v>0</v>
      </c>
      <c r="E82" s="1"/>
      <c r="F82" s="1"/>
      <c r="G82" s="1"/>
    </row>
    <row r="83" spans="1:7" ht="18">
      <c r="A83" s="9">
        <v>6100</v>
      </c>
      <c r="B83" s="8" t="s">
        <v>9</v>
      </c>
      <c r="C83" s="25">
        <f>SUM(C84:C89)</f>
        <v>0</v>
      </c>
      <c r="D83" s="12">
        <f t="shared" si="4"/>
        <v>0</v>
      </c>
      <c r="E83" s="1"/>
      <c r="F83" s="1"/>
      <c r="G83" s="1"/>
    </row>
    <row r="84" spans="1:7" ht="17.25">
      <c r="A84" s="9">
        <v>1</v>
      </c>
      <c r="B84" s="10" t="s">
        <v>10</v>
      </c>
      <c r="C84" s="24"/>
      <c r="D84" s="11">
        <f t="shared" si="4"/>
        <v>0</v>
      </c>
      <c r="E84" s="1"/>
      <c r="F84" s="1"/>
      <c r="G84" s="1"/>
    </row>
    <row r="85" spans="1:7" ht="17.25">
      <c r="A85" s="9">
        <v>12</v>
      </c>
      <c r="B85" s="10" t="s">
        <v>11</v>
      </c>
      <c r="C85" s="24"/>
      <c r="D85" s="11">
        <f t="shared" si="4"/>
        <v>0</v>
      </c>
      <c r="E85" s="1"/>
      <c r="F85" s="1"/>
      <c r="G85" s="1"/>
    </row>
    <row r="86" spans="1:7" ht="17.25">
      <c r="A86" s="9">
        <v>13</v>
      </c>
      <c r="B86" s="10" t="s">
        <v>12</v>
      </c>
      <c r="C86" s="24"/>
      <c r="D86" s="11">
        <f t="shared" si="4"/>
        <v>0</v>
      </c>
      <c r="E86" s="1"/>
      <c r="F86" s="1"/>
      <c r="G86" s="1"/>
    </row>
    <row r="87" spans="1:7" ht="17.25">
      <c r="A87" s="9">
        <v>15</v>
      </c>
      <c r="B87" s="10" t="s">
        <v>54</v>
      </c>
      <c r="C87" s="24"/>
      <c r="D87" s="11">
        <f t="shared" si="4"/>
        <v>0</v>
      </c>
      <c r="E87" s="1"/>
      <c r="F87" s="1"/>
      <c r="G87" s="1"/>
    </row>
    <row r="88" spans="1:7" ht="17.25">
      <c r="A88" s="9">
        <v>17</v>
      </c>
      <c r="B88" s="10" t="s">
        <v>13</v>
      </c>
      <c r="C88" s="24"/>
      <c r="D88" s="11">
        <f t="shared" si="4"/>
        <v>0</v>
      </c>
      <c r="E88" s="1"/>
      <c r="F88" s="1"/>
      <c r="G88" s="1"/>
    </row>
    <row r="89" spans="1:7" ht="17.25">
      <c r="A89" s="9">
        <v>49</v>
      </c>
      <c r="B89" s="10" t="s">
        <v>50</v>
      </c>
      <c r="C89" s="24"/>
      <c r="D89" s="11">
        <f t="shared" si="4"/>
        <v>0</v>
      </c>
      <c r="E89" s="1"/>
      <c r="F89" s="1"/>
      <c r="G89" s="1"/>
    </row>
    <row r="90" spans="1:7" ht="18">
      <c r="A90" s="8">
        <v>6300</v>
      </c>
      <c r="B90" s="8" t="s">
        <v>14</v>
      </c>
      <c r="C90" s="25">
        <f>SUM(C91:C94)</f>
        <v>0</v>
      </c>
      <c r="D90" s="12">
        <f t="shared" si="4"/>
        <v>0</v>
      </c>
      <c r="E90" s="1"/>
      <c r="F90" s="1"/>
      <c r="G90" s="1"/>
    </row>
    <row r="91" spans="1:7" ht="17.25">
      <c r="A91" s="9">
        <v>1</v>
      </c>
      <c r="B91" s="10" t="s">
        <v>124</v>
      </c>
      <c r="C91" s="24"/>
      <c r="D91" s="11">
        <f t="shared" si="4"/>
        <v>0</v>
      </c>
      <c r="E91" s="1"/>
      <c r="F91" s="1"/>
      <c r="G91" s="1"/>
    </row>
    <row r="92" spans="1:7" ht="17.25">
      <c r="A92" s="9">
        <v>2</v>
      </c>
      <c r="B92" s="10" t="s">
        <v>53</v>
      </c>
      <c r="C92" s="24"/>
      <c r="D92" s="11">
        <f t="shared" si="4"/>
        <v>0</v>
      </c>
      <c r="E92" s="1"/>
      <c r="F92" s="1"/>
      <c r="G92" s="1"/>
    </row>
    <row r="93" spans="1:7" ht="17.25">
      <c r="A93" s="9">
        <v>3</v>
      </c>
      <c r="B93" s="10" t="s">
        <v>15</v>
      </c>
      <c r="C93" s="24"/>
      <c r="D93" s="11">
        <f t="shared" si="4"/>
        <v>0</v>
      </c>
      <c r="E93" s="1"/>
      <c r="F93" s="1"/>
      <c r="G93" s="1"/>
    </row>
    <row r="94" spans="1:7" ht="17.25">
      <c r="A94" s="9">
        <v>4</v>
      </c>
      <c r="B94" s="10" t="s">
        <v>16</v>
      </c>
      <c r="C94" s="24"/>
      <c r="D94" s="11">
        <f t="shared" si="4"/>
        <v>0</v>
      </c>
      <c r="E94" s="1"/>
      <c r="F94" s="1"/>
      <c r="G94" s="1"/>
    </row>
    <row r="95" spans="1:7" ht="21">
      <c r="A95" s="9"/>
      <c r="B95" s="50" t="s">
        <v>46</v>
      </c>
      <c r="C95" s="25">
        <f>C79+C83+C90</f>
        <v>0</v>
      </c>
      <c r="D95" s="25">
        <f>D79+D83+D90</f>
        <v>0</v>
      </c>
      <c r="E95" s="1"/>
      <c r="F95" s="1"/>
      <c r="G95" s="1"/>
    </row>
    <row r="96" spans="1:7" ht="21">
      <c r="A96" s="9"/>
      <c r="B96" s="50"/>
      <c r="C96" s="25"/>
      <c r="D96" s="25"/>
      <c r="E96" s="1"/>
      <c r="F96" s="1"/>
      <c r="G96" s="1"/>
    </row>
    <row r="97" spans="1:7" ht="18">
      <c r="A97" s="2">
        <v>3</v>
      </c>
      <c r="B97" s="5" t="s">
        <v>89</v>
      </c>
      <c r="C97" s="38"/>
      <c r="D97" s="11">
        <f aca="true" t="shared" si="5" ref="D97:D115">C97</f>
        <v>0</v>
      </c>
      <c r="E97" s="1"/>
      <c r="F97" s="1"/>
      <c r="G97" s="1"/>
    </row>
    <row r="98" spans="1:15" s="3" customFormat="1" ht="18">
      <c r="A98" s="8">
        <v>6100</v>
      </c>
      <c r="B98" s="8" t="s">
        <v>17</v>
      </c>
      <c r="C98" s="26"/>
      <c r="D98" s="11">
        <f t="shared" si="5"/>
        <v>0</v>
      </c>
      <c r="E98" s="2"/>
      <c r="F98" s="2"/>
      <c r="G98" s="2"/>
      <c r="L98" s="60"/>
      <c r="M98" s="60"/>
      <c r="N98" s="60"/>
      <c r="O98" s="60"/>
    </row>
    <row r="99" spans="1:7" ht="17.25">
      <c r="A99" s="9">
        <v>6</v>
      </c>
      <c r="B99" s="10" t="s">
        <v>47</v>
      </c>
      <c r="C99" s="27">
        <v>102314182</v>
      </c>
      <c r="D99" s="11">
        <f t="shared" si="5"/>
        <v>102314182</v>
      </c>
      <c r="E99" s="1"/>
      <c r="F99" s="1"/>
      <c r="G99" s="1"/>
    </row>
    <row r="100" spans="1:7" ht="18">
      <c r="A100" s="9">
        <v>6400</v>
      </c>
      <c r="B100" s="8" t="s">
        <v>62</v>
      </c>
      <c r="C100" s="27"/>
      <c r="D100" s="11">
        <f t="shared" si="5"/>
        <v>0</v>
      </c>
      <c r="E100" s="1"/>
      <c r="F100" s="1"/>
      <c r="G100" s="1"/>
    </row>
    <row r="101" spans="1:7" ht="17.25">
      <c r="A101" s="9">
        <v>6</v>
      </c>
      <c r="B101" s="16" t="s">
        <v>75</v>
      </c>
      <c r="C101" s="27">
        <v>4500000</v>
      </c>
      <c r="D101" s="11">
        <f t="shared" si="5"/>
        <v>4500000</v>
      </c>
      <c r="E101" s="1"/>
      <c r="F101" s="1"/>
      <c r="G101" s="1"/>
    </row>
    <row r="102" spans="1:7" ht="17.25">
      <c r="A102" s="9">
        <v>49</v>
      </c>
      <c r="B102" s="10" t="s">
        <v>63</v>
      </c>
      <c r="C102" s="27">
        <v>39508400</v>
      </c>
      <c r="D102" s="11">
        <f t="shared" si="5"/>
        <v>39508400</v>
      </c>
      <c r="E102" s="1"/>
      <c r="F102" s="1"/>
      <c r="G102" s="1"/>
    </row>
    <row r="103" spans="1:7" ht="18">
      <c r="A103" s="8">
        <v>6550</v>
      </c>
      <c r="B103" s="10" t="s">
        <v>22</v>
      </c>
      <c r="C103" s="27"/>
      <c r="D103" s="11">
        <f t="shared" si="5"/>
        <v>0</v>
      </c>
      <c r="E103" s="1"/>
      <c r="F103" s="1"/>
      <c r="G103" s="1"/>
    </row>
    <row r="104" spans="1:7" ht="17.25">
      <c r="A104" s="9">
        <v>52</v>
      </c>
      <c r="B104" s="10" t="s">
        <v>76</v>
      </c>
      <c r="C104" s="27"/>
      <c r="D104" s="11">
        <f t="shared" si="5"/>
        <v>0</v>
      </c>
      <c r="E104" s="1"/>
      <c r="F104" s="1"/>
      <c r="G104" s="1"/>
    </row>
    <row r="105" spans="1:15" s="3" customFormat="1" ht="18">
      <c r="A105" s="8">
        <v>6750</v>
      </c>
      <c r="B105" s="8" t="s">
        <v>32</v>
      </c>
      <c r="C105" s="51"/>
      <c r="D105" s="11">
        <f t="shared" si="5"/>
        <v>0</v>
      </c>
      <c r="E105" s="2"/>
      <c r="F105" s="2"/>
      <c r="G105" s="2"/>
      <c r="L105" s="60"/>
      <c r="M105" s="60"/>
      <c r="N105" s="60"/>
      <c r="O105" s="60"/>
    </row>
    <row r="106" spans="1:7" ht="17.25">
      <c r="A106" s="9">
        <v>58</v>
      </c>
      <c r="B106" s="10" t="s">
        <v>48</v>
      </c>
      <c r="C106" s="29">
        <v>30000000</v>
      </c>
      <c r="D106" s="11">
        <f t="shared" si="5"/>
        <v>30000000</v>
      </c>
      <c r="E106" s="1"/>
      <c r="F106" s="1"/>
      <c r="G106" s="1"/>
    </row>
    <row r="107" spans="1:7" ht="18">
      <c r="A107" s="9">
        <v>6900</v>
      </c>
      <c r="B107" s="8" t="s">
        <v>35</v>
      </c>
      <c r="C107" s="27"/>
      <c r="D107" s="11">
        <f t="shared" si="5"/>
        <v>0</v>
      </c>
      <c r="E107" s="1"/>
      <c r="F107" s="1"/>
      <c r="G107" s="1"/>
    </row>
    <row r="108" spans="1:7" ht="21" customHeight="1">
      <c r="A108" s="9">
        <v>7</v>
      </c>
      <c r="B108" s="10" t="s">
        <v>36</v>
      </c>
      <c r="C108" s="27"/>
      <c r="D108" s="11">
        <f t="shared" si="5"/>
        <v>0</v>
      </c>
      <c r="E108" s="1"/>
      <c r="F108" s="1"/>
      <c r="G108" s="1"/>
    </row>
    <row r="109" spans="1:7" ht="21" customHeight="1">
      <c r="A109" s="9">
        <v>7000</v>
      </c>
      <c r="B109" s="10" t="s">
        <v>60</v>
      </c>
      <c r="C109" s="27"/>
      <c r="D109" s="11">
        <f t="shared" si="5"/>
        <v>0</v>
      </c>
      <c r="E109" s="1"/>
      <c r="F109" s="1"/>
      <c r="G109" s="1"/>
    </row>
    <row r="110" spans="1:7" ht="21" customHeight="1">
      <c r="A110" s="9">
        <v>4</v>
      </c>
      <c r="B110" s="10" t="s">
        <v>42</v>
      </c>
      <c r="C110" s="27"/>
      <c r="D110" s="11">
        <f t="shared" si="5"/>
        <v>0</v>
      </c>
      <c r="E110" s="1"/>
      <c r="F110" s="1"/>
      <c r="G110" s="1"/>
    </row>
    <row r="111" spans="1:7" ht="18">
      <c r="A111" s="8">
        <v>7750</v>
      </c>
      <c r="B111" s="8" t="s">
        <v>44</v>
      </c>
      <c r="C111" s="26"/>
      <c r="D111" s="11">
        <f t="shared" si="5"/>
        <v>0</v>
      </c>
      <c r="E111" s="1"/>
      <c r="F111" s="1"/>
      <c r="G111" s="1"/>
    </row>
    <row r="112" spans="1:15" ht="17.25">
      <c r="A112" s="9">
        <v>58</v>
      </c>
      <c r="B112" s="10" t="s">
        <v>61</v>
      </c>
      <c r="C112" s="27"/>
      <c r="D112" s="11">
        <f t="shared" si="5"/>
        <v>0</v>
      </c>
      <c r="E112" s="1"/>
      <c r="F112" s="1"/>
      <c r="G112" s="1"/>
      <c r="L112" s="53" t="s">
        <v>136</v>
      </c>
      <c r="M112" s="53" t="s">
        <v>137</v>
      </c>
      <c r="N112" s="53" t="s">
        <v>138</v>
      </c>
      <c r="O112" s="53" t="s">
        <v>139</v>
      </c>
    </row>
    <row r="113" spans="1:15" ht="17.25">
      <c r="A113" s="9">
        <v>99</v>
      </c>
      <c r="B113" s="10" t="s">
        <v>49</v>
      </c>
      <c r="C113" s="27"/>
      <c r="D113" s="11">
        <f t="shared" si="5"/>
        <v>0</v>
      </c>
      <c r="E113" s="1"/>
      <c r="F113" s="1"/>
      <c r="G113" s="1"/>
      <c r="K113" t="s">
        <v>140</v>
      </c>
      <c r="L113" s="53">
        <v>487825000</v>
      </c>
      <c r="M113" s="53">
        <v>78964000</v>
      </c>
      <c r="N113" s="53">
        <v>7273000</v>
      </c>
      <c r="O113" s="53">
        <v>103900000</v>
      </c>
    </row>
    <row r="114" spans="1:15" ht="17.25">
      <c r="A114" s="9"/>
      <c r="B114" s="10"/>
      <c r="C114" s="27"/>
      <c r="D114" s="11">
        <f t="shared" si="5"/>
        <v>0</v>
      </c>
      <c r="E114" s="1"/>
      <c r="F114" s="1"/>
      <c r="G114" s="1"/>
      <c r="K114" t="s">
        <v>141</v>
      </c>
      <c r="L114" s="53">
        <v>385200000</v>
      </c>
      <c r="M114" s="53">
        <v>67405000</v>
      </c>
      <c r="N114" s="53">
        <v>5321000</v>
      </c>
      <c r="O114" s="53">
        <v>103700000</v>
      </c>
    </row>
    <row r="115" spans="1:7" ht="18">
      <c r="A115" s="8"/>
      <c r="B115" s="8" t="s">
        <v>46</v>
      </c>
      <c r="C115" s="52">
        <f>SUM(C98:C114)</f>
        <v>176322582</v>
      </c>
      <c r="D115" s="12">
        <f t="shared" si="5"/>
        <v>176322582</v>
      </c>
      <c r="E115" s="1"/>
      <c r="F115" s="1"/>
      <c r="G115" s="1"/>
    </row>
    <row r="116" spans="1:7" ht="18">
      <c r="A116" s="9"/>
      <c r="B116" s="8" t="s">
        <v>46</v>
      </c>
      <c r="C116" s="13"/>
      <c r="D116" s="13"/>
      <c r="E116" s="1"/>
      <c r="F116" s="1"/>
      <c r="G116" s="1"/>
    </row>
    <row r="117" spans="1:7" ht="18">
      <c r="A117" s="18">
        <v>4</v>
      </c>
      <c r="B117" s="5" t="s">
        <v>142</v>
      </c>
      <c r="C117" s="13"/>
      <c r="D117" s="13"/>
      <c r="E117" s="1"/>
      <c r="F117" s="1"/>
      <c r="G117" s="1"/>
    </row>
    <row r="118" spans="1:7" ht="15.75">
      <c r="A118" s="19" t="s">
        <v>2</v>
      </c>
      <c r="B118" s="21" t="s">
        <v>143</v>
      </c>
      <c r="C118" s="20">
        <f>SUM(C119:C124)</f>
        <v>93077848</v>
      </c>
      <c r="D118" s="20">
        <f>SUM(D119:D124)</f>
        <v>93077848</v>
      </c>
      <c r="E118" s="1"/>
      <c r="F118" s="1"/>
      <c r="G118" s="1"/>
    </row>
    <row r="119" spans="1:7" ht="12.75">
      <c r="A119" s="44">
        <v>1</v>
      </c>
      <c r="B119" s="41" t="s">
        <v>144</v>
      </c>
      <c r="C119" s="15">
        <v>15181000</v>
      </c>
      <c r="D119" s="15">
        <v>15181000</v>
      </c>
      <c r="E119" s="1"/>
      <c r="F119" s="1"/>
      <c r="G119" s="1"/>
    </row>
    <row r="120" spans="1:7" ht="12.75">
      <c r="A120" s="44">
        <v>2</v>
      </c>
      <c r="B120" s="1" t="s">
        <v>69</v>
      </c>
      <c r="C120" s="15">
        <v>7491000</v>
      </c>
      <c r="D120" s="15">
        <v>7491000</v>
      </c>
      <c r="E120" s="1"/>
      <c r="F120" s="1"/>
      <c r="G120" s="1"/>
    </row>
    <row r="121" spans="1:16" ht="12.75">
      <c r="A121" s="44">
        <v>3</v>
      </c>
      <c r="B121" s="1" t="s">
        <v>145</v>
      </c>
      <c r="C121" s="15">
        <v>2490000</v>
      </c>
      <c r="D121" s="15">
        <v>2490000</v>
      </c>
      <c r="E121" s="1"/>
      <c r="F121" s="1"/>
      <c r="G121" s="1"/>
      <c r="K121" t="s">
        <v>146</v>
      </c>
      <c r="L121" s="53">
        <f>SUM(L113:L120)</f>
        <v>873025000</v>
      </c>
      <c r="M121" s="53">
        <f>SUM(M113:M120)</f>
        <v>146369000</v>
      </c>
      <c r="N121" s="53">
        <f>SUM(N113:N120)</f>
        <v>12594000</v>
      </c>
      <c r="O121" s="53">
        <f>SUM(O113:O120)</f>
        <v>207600000</v>
      </c>
      <c r="P121" s="61">
        <f>L121+M121+N121+O121</f>
        <v>1239588000</v>
      </c>
    </row>
    <row r="122" spans="1:7" ht="12.75">
      <c r="A122" s="44">
        <v>4</v>
      </c>
      <c r="B122" s="62" t="s">
        <v>147</v>
      </c>
      <c r="C122" s="15">
        <v>2332805</v>
      </c>
      <c r="D122" s="15">
        <v>2332805</v>
      </c>
      <c r="E122" s="1"/>
      <c r="F122" s="1"/>
      <c r="G122" s="1"/>
    </row>
    <row r="123" spans="1:7" ht="12.75">
      <c r="A123" s="44">
        <v>5</v>
      </c>
      <c r="B123" s="62" t="s">
        <v>164</v>
      </c>
      <c r="C123" s="15">
        <v>2365000</v>
      </c>
      <c r="D123" s="15">
        <v>2365000</v>
      </c>
      <c r="E123" s="1"/>
      <c r="F123" s="1"/>
      <c r="G123" s="1"/>
    </row>
    <row r="124" spans="1:7" ht="12.75">
      <c r="A124" s="44">
        <v>6</v>
      </c>
      <c r="B124" s="62" t="s">
        <v>148</v>
      </c>
      <c r="C124" s="15">
        <v>63218043</v>
      </c>
      <c r="D124" s="15">
        <v>63218043</v>
      </c>
      <c r="E124" s="1"/>
      <c r="F124" s="1"/>
      <c r="G124" s="1"/>
    </row>
    <row r="125" spans="1:7" ht="15.75">
      <c r="A125" s="30" t="s">
        <v>68</v>
      </c>
      <c r="B125" s="31" t="s">
        <v>71</v>
      </c>
      <c r="C125" s="63">
        <f>SUM(C126:C135)</f>
        <v>2081648700</v>
      </c>
      <c r="D125" s="63">
        <f>SUM(D126:D135)</f>
        <v>2081648700</v>
      </c>
      <c r="E125" s="1"/>
      <c r="F125" s="1"/>
      <c r="G125" s="1"/>
    </row>
    <row r="126" spans="1:7" ht="18.75" customHeight="1">
      <c r="A126" s="46">
        <v>1</v>
      </c>
      <c r="B126" s="62" t="s">
        <v>151</v>
      </c>
      <c r="C126" s="65">
        <v>873025000</v>
      </c>
      <c r="D126" s="65">
        <v>873025000</v>
      </c>
      <c r="E126" s="1"/>
      <c r="F126" s="1"/>
      <c r="G126" s="1"/>
    </row>
    <row r="127" spans="1:7" ht="17.25" customHeight="1">
      <c r="A127" s="46">
        <v>2</v>
      </c>
      <c r="B127" s="62" t="s">
        <v>152</v>
      </c>
      <c r="C127" s="65">
        <v>146369000</v>
      </c>
      <c r="D127" s="65">
        <v>146369000</v>
      </c>
      <c r="E127" s="1"/>
      <c r="F127" s="1"/>
      <c r="G127" s="1"/>
    </row>
    <row r="128" spans="1:7" ht="17.25" customHeight="1">
      <c r="A128" s="46">
        <v>3</v>
      </c>
      <c r="B128" s="62" t="s">
        <v>153</v>
      </c>
      <c r="C128" s="65">
        <v>207600000</v>
      </c>
      <c r="D128" s="65">
        <v>207600000</v>
      </c>
      <c r="E128" s="1"/>
      <c r="F128" s="1"/>
      <c r="G128" s="1"/>
    </row>
    <row r="129" spans="1:7" ht="15">
      <c r="A129" s="46">
        <v>4</v>
      </c>
      <c r="B129" s="41" t="s">
        <v>154</v>
      </c>
      <c r="C129" s="66">
        <v>12594000</v>
      </c>
      <c r="D129" s="66">
        <v>12594000</v>
      </c>
      <c r="E129" s="1"/>
      <c r="F129" s="1"/>
      <c r="G129" s="1"/>
    </row>
    <row r="130" spans="1:7" ht="19.5" customHeight="1">
      <c r="A130" s="46">
        <v>5</v>
      </c>
      <c r="B130" s="62" t="s">
        <v>162</v>
      </c>
      <c r="C130" s="65">
        <v>121000000</v>
      </c>
      <c r="D130" s="65">
        <v>121000000</v>
      </c>
      <c r="E130" s="1"/>
      <c r="F130" s="1"/>
      <c r="G130" s="1"/>
    </row>
    <row r="131" spans="1:7" ht="18" customHeight="1">
      <c r="A131" s="46">
        <v>6</v>
      </c>
      <c r="B131" s="1" t="s">
        <v>167</v>
      </c>
      <c r="C131" s="65">
        <v>13400000</v>
      </c>
      <c r="D131" s="65">
        <v>13400000</v>
      </c>
      <c r="E131" s="1"/>
      <c r="F131" s="1"/>
      <c r="G131" s="1"/>
    </row>
    <row r="132" spans="1:7" ht="18.75" customHeight="1">
      <c r="A132" s="46">
        <v>7</v>
      </c>
      <c r="B132" s="62" t="s">
        <v>165</v>
      </c>
      <c r="C132" s="65">
        <v>65758000</v>
      </c>
      <c r="D132" s="65">
        <v>65758000</v>
      </c>
      <c r="E132" s="1"/>
      <c r="F132" s="1"/>
      <c r="G132" s="1"/>
    </row>
    <row r="133" spans="1:7" ht="15">
      <c r="A133" s="46">
        <v>8</v>
      </c>
      <c r="B133" s="62" t="s">
        <v>166</v>
      </c>
      <c r="C133" s="65">
        <v>26820000</v>
      </c>
      <c r="D133" s="65">
        <v>26820000</v>
      </c>
      <c r="E133" s="1"/>
      <c r="F133" s="1"/>
      <c r="G133" s="1"/>
    </row>
    <row r="134" spans="1:7" ht="15">
      <c r="A134" s="46">
        <v>9</v>
      </c>
      <c r="B134" s="62" t="s">
        <v>168</v>
      </c>
      <c r="C134" s="65">
        <v>418484200</v>
      </c>
      <c r="D134" s="65">
        <v>418484200</v>
      </c>
      <c r="E134" s="1"/>
      <c r="F134" s="1"/>
      <c r="G134" s="1"/>
    </row>
    <row r="135" spans="1:4" ht="15">
      <c r="A135" s="46">
        <v>10</v>
      </c>
      <c r="B135" s="67" t="s">
        <v>171</v>
      </c>
      <c r="C135" s="68">
        <v>196598500</v>
      </c>
      <c r="D135" s="68">
        <v>196598500</v>
      </c>
    </row>
    <row r="136" spans="1:7" ht="20.25" customHeight="1">
      <c r="A136" s="19" t="s">
        <v>64</v>
      </c>
      <c r="B136" s="5" t="s">
        <v>65</v>
      </c>
      <c r="C136" s="64">
        <f>SUM(C137:C148)</f>
        <v>1363450020</v>
      </c>
      <c r="D136" s="64">
        <f>SUM(D137:D148)</f>
        <v>1363450020</v>
      </c>
      <c r="E136" s="1"/>
      <c r="F136" s="1"/>
      <c r="G136" s="1"/>
    </row>
    <row r="137" spans="1:7" ht="12.75">
      <c r="A137" s="18">
        <v>1</v>
      </c>
      <c r="B137" s="41" t="s">
        <v>144</v>
      </c>
      <c r="C137" s="15"/>
      <c r="D137" s="15"/>
      <c r="E137" s="1"/>
      <c r="F137" s="1"/>
      <c r="G137" s="1"/>
    </row>
    <row r="138" spans="1:7" ht="12.75">
      <c r="A138" s="18">
        <v>2</v>
      </c>
      <c r="B138" s="1" t="s">
        <v>69</v>
      </c>
      <c r="C138" s="15">
        <v>1700000</v>
      </c>
      <c r="D138" s="15">
        <v>1700000</v>
      </c>
      <c r="E138" s="1"/>
      <c r="F138" s="1"/>
      <c r="G138" s="1"/>
    </row>
    <row r="139" spans="1:7" ht="12.75">
      <c r="A139" s="18">
        <v>3</v>
      </c>
      <c r="B139" s="1" t="s">
        <v>145</v>
      </c>
      <c r="C139" s="15">
        <v>1000000</v>
      </c>
      <c r="D139" s="15">
        <v>1000000</v>
      </c>
      <c r="E139" s="1"/>
      <c r="F139" s="1"/>
      <c r="G139" s="1"/>
    </row>
    <row r="140" spans="1:7" ht="12.75">
      <c r="A140" s="18">
        <v>4</v>
      </c>
      <c r="B140" s="62" t="s">
        <v>148</v>
      </c>
      <c r="C140" s="15">
        <v>272000</v>
      </c>
      <c r="D140" s="15">
        <v>272000</v>
      </c>
      <c r="E140" s="1"/>
      <c r="F140" s="1"/>
      <c r="G140" s="1"/>
    </row>
    <row r="141" spans="1:7" ht="15">
      <c r="A141" s="18">
        <v>5</v>
      </c>
      <c r="B141" s="62" t="s">
        <v>155</v>
      </c>
      <c r="C141" s="65">
        <v>873025000</v>
      </c>
      <c r="D141" s="65">
        <v>873025000</v>
      </c>
      <c r="E141" s="1"/>
      <c r="F141" s="1"/>
      <c r="G141" s="1"/>
    </row>
    <row r="142" spans="1:7" ht="15">
      <c r="A142" s="18">
        <v>6</v>
      </c>
      <c r="B142" s="62" t="s">
        <v>156</v>
      </c>
      <c r="C142" s="65">
        <v>146369000</v>
      </c>
      <c r="D142" s="65">
        <v>146369000</v>
      </c>
      <c r="E142" s="1"/>
      <c r="F142" s="1"/>
      <c r="G142" s="1"/>
    </row>
    <row r="143" spans="1:7" ht="15">
      <c r="A143" s="18">
        <v>7</v>
      </c>
      <c r="B143" s="62" t="s">
        <v>157</v>
      </c>
      <c r="C143" s="65">
        <v>207600000</v>
      </c>
      <c r="D143" s="65">
        <v>207600000</v>
      </c>
      <c r="E143" s="1"/>
      <c r="F143" s="1"/>
      <c r="G143" s="1"/>
    </row>
    <row r="144" spans="1:7" ht="15">
      <c r="A144" s="18">
        <v>8</v>
      </c>
      <c r="B144" s="62" t="s">
        <v>158</v>
      </c>
      <c r="C144" s="65">
        <v>12594000</v>
      </c>
      <c r="D144" s="65">
        <v>12594000</v>
      </c>
      <c r="E144" s="1"/>
      <c r="F144" s="1"/>
      <c r="G144" s="1"/>
    </row>
    <row r="145" spans="1:7" ht="15">
      <c r="A145" s="18">
        <v>9</v>
      </c>
      <c r="B145" s="62" t="s">
        <v>163</v>
      </c>
      <c r="C145" s="65">
        <v>7020000</v>
      </c>
      <c r="D145" s="65">
        <v>7020000</v>
      </c>
      <c r="E145" s="1"/>
      <c r="F145" s="1"/>
      <c r="G145" s="1"/>
    </row>
    <row r="146" spans="1:7" ht="15">
      <c r="A146" s="18">
        <v>10</v>
      </c>
      <c r="B146" s="62" t="s">
        <v>165</v>
      </c>
      <c r="C146" s="65">
        <v>65758000</v>
      </c>
      <c r="D146" s="65">
        <v>65758000</v>
      </c>
      <c r="E146" s="1"/>
      <c r="F146" s="1"/>
      <c r="G146" s="1"/>
    </row>
    <row r="147" spans="1:7" ht="15">
      <c r="A147" s="18">
        <v>11</v>
      </c>
      <c r="B147" s="62" t="s">
        <v>166</v>
      </c>
      <c r="C147" s="65">
        <v>26820000</v>
      </c>
      <c r="D147" s="65">
        <v>26820000</v>
      </c>
      <c r="E147" s="1"/>
      <c r="F147" s="1"/>
      <c r="G147" s="1"/>
    </row>
    <row r="148" spans="1:7" ht="15">
      <c r="A148" s="18">
        <v>12</v>
      </c>
      <c r="B148" s="62" t="s">
        <v>169</v>
      </c>
      <c r="C148" s="65">
        <v>21292020</v>
      </c>
      <c r="D148" s="65">
        <v>21292020</v>
      </c>
      <c r="E148" s="1"/>
      <c r="F148" s="1"/>
      <c r="G148" s="1"/>
    </row>
    <row r="149" spans="1:7" ht="15.75">
      <c r="A149" s="19" t="s">
        <v>66</v>
      </c>
      <c r="B149" s="21" t="s">
        <v>72</v>
      </c>
      <c r="C149" s="64">
        <f>SUM(C150:C157)</f>
        <v>811276528</v>
      </c>
      <c r="D149" s="64">
        <f>SUM(D150:D157)</f>
        <v>811276528</v>
      </c>
      <c r="E149" s="1"/>
      <c r="F149" s="1"/>
      <c r="G149" s="1"/>
    </row>
    <row r="150" spans="1:7" ht="12.75">
      <c r="A150" s="18">
        <v>1</v>
      </c>
      <c r="B150" s="41" t="s">
        <v>144</v>
      </c>
      <c r="C150" s="15">
        <v>15181000</v>
      </c>
      <c r="D150" s="15">
        <v>15181000</v>
      </c>
      <c r="E150" s="1"/>
      <c r="F150" s="1"/>
      <c r="G150" s="1"/>
    </row>
    <row r="151" spans="1:7" ht="12.75">
      <c r="A151" s="18">
        <v>2</v>
      </c>
      <c r="B151" s="1" t="s">
        <v>69</v>
      </c>
      <c r="C151" s="15">
        <v>19191000</v>
      </c>
      <c r="D151" s="15">
        <v>19191000</v>
      </c>
      <c r="E151" s="1"/>
      <c r="F151" s="1"/>
      <c r="G151" s="1"/>
    </row>
    <row r="152" spans="1:7" ht="12.75">
      <c r="A152" s="18">
        <v>3</v>
      </c>
      <c r="B152" s="1" t="s">
        <v>145</v>
      </c>
      <c r="C152" s="15">
        <v>1490000</v>
      </c>
      <c r="D152" s="15">
        <v>1490000</v>
      </c>
      <c r="E152" s="1"/>
      <c r="F152" s="1"/>
      <c r="G152" s="1"/>
    </row>
    <row r="153" spans="1:7" ht="12.75">
      <c r="A153" s="18">
        <v>4</v>
      </c>
      <c r="B153" s="62" t="s">
        <v>147</v>
      </c>
      <c r="C153" s="15">
        <v>2332805</v>
      </c>
      <c r="D153" s="15">
        <v>2332805</v>
      </c>
      <c r="E153" s="1"/>
      <c r="F153" s="1"/>
      <c r="G153" s="1"/>
    </row>
    <row r="154" spans="1:7" ht="12.75">
      <c r="A154" s="18">
        <v>5</v>
      </c>
      <c r="B154" s="62" t="s">
        <v>148</v>
      </c>
      <c r="C154" s="15">
        <v>62946043</v>
      </c>
      <c r="D154" s="15">
        <v>62946043</v>
      </c>
      <c r="E154" s="1"/>
      <c r="F154" s="1"/>
      <c r="G154" s="1"/>
    </row>
    <row r="155" spans="1:7" ht="12.75">
      <c r="A155" s="18">
        <v>6</v>
      </c>
      <c r="B155" s="41" t="s">
        <v>163</v>
      </c>
      <c r="C155" s="15">
        <v>116345000</v>
      </c>
      <c r="D155" s="15">
        <v>116345000</v>
      </c>
      <c r="E155" s="1"/>
      <c r="F155" s="1"/>
      <c r="G155" s="1"/>
    </row>
    <row r="156" spans="1:7" ht="12.75">
      <c r="A156" s="18">
        <v>7</v>
      </c>
      <c r="B156" s="41" t="s">
        <v>170</v>
      </c>
      <c r="C156" s="15">
        <v>397192180</v>
      </c>
      <c r="D156" s="15">
        <v>397192180</v>
      </c>
      <c r="E156" s="1"/>
      <c r="F156" s="1"/>
      <c r="G156" s="1"/>
    </row>
    <row r="157" spans="1:7" ht="15">
      <c r="A157" s="18">
        <v>8</v>
      </c>
      <c r="B157" s="69" t="s">
        <v>171</v>
      </c>
      <c r="C157" s="70">
        <v>196598500</v>
      </c>
      <c r="D157" s="70">
        <v>196598500</v>
      </c>
      <c r="E157" s="1"/>
      <c r="F157" s="1"/>
      <c r="G157" s="1"/>
    </row>
    <row r="158" spans="2:7" ht="15">
      <c r="B158" s="45"/>
      <c r="D158" s="83" t="s">
        <v>159</v>
      </c>
      <c r="E158" s="83"/>
      <c r="F158" s="83"/>
      <c r="G158" s="83"/>
    </row>
    <row r="159" spans="2:6" ht="15">
      <c r="B159" s="45"/>
      <c r="E159" s="73" t="s">
        <v>5</v>
      </c>
      <c r="F159" s="73"/>
    </row>
    <row r="160" ht="15.75">
      <c r="B160" s="7"/>
    </row>
    <row r="161" ht="15">
      <c r="B161" s="45"/>
    </row>
    <row r="162" ht="15">
      <c r="B162" s="45"/>
    </row>
    <row r="163" ht="15">
      <c r="B163" s="45"/>
    </row>
    <row r="164" ht="15">
      <c r="B164" s="45"/>
    </row>
    <row r="165" ht="15">
      <c r="B165" s="45"/>
    </row>
    <row r="166" spans="2:6" ht="15.75">
      <c r="B166" s="45"/>
      <c r="E166" s="84" t="s">
        <v>120</v>
      </c>
      <c r="F166" s="84"/>
    </row>
    <row r="167" ht="15">
      <c r="B167" s="45"/>
    </row>
    <row r="168" ht="15">
      <c r="B168" s="45"/>
    </row>
    <row r="169" ht="15">
      <c r="B169" s="45"/>
    </row>
  </sheetData>
  <sheetProtection/>
  <mergeCells count="11">
    <mergeCell ref="C11:C12"/>
    <mergeCell ref="D11:D12"/>
    <mergeCell ref="E11:G11"/>
    <mergeCell ref="D158:G158"/>
    <mergeCell ref="E159:F159"/>
    <mergeCell ref="E166:F166"/>
    <mergeCell ref="A7:G7"/>
    <mergeCell ref="A8:F8"/>
    <mergeCell ref="A9:F9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Administrator</cp:lastModifiedBy>
  <cp:lastPrinted>2018-09-20T01:49:50Z</cp:lastPrinted>
  <dcterms:created xsi:type="dcterms:W3CDTF">2010-10-13T07:14:59Z</dcterms:created>
  <dcterms:modified xsi:type="dcterms:W3CDTF">2018-09-20T02:48:04Z</dcterms:modified>
  <cp:category/>
  <cp:version/>
  <cp:contentType/>
  <cp:contentStatus/>
</cp:coreProperties>
</file>